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Лист3" sheetId="1" state="hidden" r:id="rId1"/>
    <sheet name="კრებსითი" sheetId="2" r:id="rId2"/>
    <sheet name="სამშენებლო სარემონტო" sheetId="3" r:id="rId3"/>
    <sheet name="სარეზერვუარო პარკი" sheetId="4" r:id="rId4"/>
    <sheet name="ეზოს კეთილმოწყობა" sheetId="5" r:id="rId5"/>
    <sheet name="ელ.სამონტაჟო" sheetId="6" r:id="rId6"/>
    <sheet name="გარე განათება" sheetId="7" r:id="rId7"/>
    <sheet name="წყალი,კანალიზაცია" sheetId="8" r:id="rId8"/>
    <sheet name="გათბობა გაგრილება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<sst xmlns="http://schemas.openxmlformats.org/spreadsheetml/2006/main" count="1634" uniqueCount="521">
  <si>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</si>
  <si>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</si>
  <si>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</si>
  <si>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</si>
  <si>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</si>
  <si>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</si>
  <si>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</si>
  <si>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</si>
  <si>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</si>
  <si>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</si>
  <si>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</si>
  <si>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</si>
  <si>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</si>
  <si>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</si>
  <si>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</si>
  <si>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</si>
  <si>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</si>
  <si>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</si>
  <si>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</si>
  <si>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</si>
  <si>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</si>
  <si>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</si>
  <si>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</si>
  <si>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</si>
  <si>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</si>
  <si>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</si>
  <si>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</si>
  <si>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</si>
  <si>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</si>
  <si>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</si>
  <si>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</si>
  <si>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</si>
  <si>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</si>
  <si>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</si>
  <si>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</si>
  <si>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</si>
  <si>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</si>
  <si>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</si>
  <si>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</si>
  <si>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</si>
  <si>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</si>
  <si>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</si>
  <si>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</si>
  <si>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</si>
  <si>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</si>
  <si>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</si>
  <si>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</si>
  <si>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</si>
  <si>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</si>
  <si>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</si>
  <si>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</si>
  <si>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</si>
  <si>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</si>
  <si>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</si>
  <si>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</si>
  <si>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</si>
  <si>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</si>
  <si>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</si>
  <si>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</si>
  <si>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</si>
  <si>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</si>
  <si>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</si>
  <si>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</si>
  <si>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</si>
  <si>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</si>
  <si>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</si>
  <si>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</si>
  <si>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</si>
  <si>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</si>
  <si>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</si>
  <si>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</si>
  <si>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</si>
  <si>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</si>
  <si>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</si>
  <si>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</si>
  <si>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</si>
  <si>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</si>
  <si>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</si>
  <si>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</si>
  <si>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</si>
  <si>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</si>
  <si>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</si>
  <si>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</si>
  <si>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</si>
  <si>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</si>
  <si>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</si>
  <si>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</si>
  <si>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</si>
  <si>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</si>
  <si>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</si>
  <si>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</si>
  <si>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</si>
  <si>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</si>
  <si>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</si>
  <si>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</si>
  <si>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</si>
  <si>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</si>
  <si>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</si>
  <si>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</si>
  <si>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</si>
  <si>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</si>
  <si>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</si>
  <si>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</si>
  <si>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</si>
  <si>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</si>
  <si>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</si>
  <si>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</si>
  <si>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</si>
  <si>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</si>
  <si>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</si>
  <si>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</si>
  <si>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</si>
  <si>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</si>
  <si>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</si>
  <si>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</si>
  <si>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</si>
  <si>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</si>
  <si>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</si>
  <si>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</si>
  <si>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</si>
  <si>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</si>
  <si>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</si>
  <si>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</si>
  <si>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</si>
  <si>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</si>
  <si>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</si>
  <si>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</si>
  <si>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</si>
  <si>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</si>
  <si>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t</t>
  </si>
  <si>
    <t>proeq</t>
  </si>
  <si>
    <t>satransporto xarji masalaze</t>
  </si>
  <si>
    <t>zednadebi xarji</t>
  </si>
  <si>
    <t xml:space="preserve">mogeba </t>
  </si>
  <si>
    <t>dRg</t>
  </si>
  <si>
    <t>m3</t>
  </si>
  <si>
    <t>tona</t>
  </si>
  <si>
    <t>2</t>
  </si>
  <si>
    <t>m/sT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</si>
  <si>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</si>
  <si>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</si>
  <si>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</si>
  <si>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</si>
  <si>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</si>
  <si>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</si>
  <si>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</si>
  <si>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koWebis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</si>
  <si>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</si>
  <si>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</si>
  <si>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</si>
  <si>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</si>
  <si>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</si>
  <si>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</si>
  <si>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satkepni 18 t</t>
  </si>
  <si>
    <t>samSeneblo saremonto samuSaoebi</t>
  </si>
  <si>
    <t>betoni b-20</t>
  </si>
  <si>
    <t>buldozeri 180 kvt</t>
  </si>
  <si>
    <t>moWimuli iatakis mowyoba qviSa-cementis xsnariT sisqiT 40mm</t>
  </si>
  <si>
    <t>qviSa-cementis xsnari</t>
  </si>
  <si>
    <t>kg</t>
  </si>
  <si>
    <t xml:space="preserve">kedlis wyoba wvrili samSeneblo blokiT </t>
  </si>
  <si>
    <t>grunti</t>
  </si>
  <si>
    <t>fiTxi</t>
  </si>
  <si>
    <t>webocementi</t>
  </si>
  <si>
    <t>liTonis konstruqciis Rebva antikoroziuli saRebaviT</t>
  </si>
  <si>
    <t>antikoroziuli saRebavi</t>
  </si>
  <si>
    <t>r/betonis Wis Ziri</t>
  </si>
  <si>
    <t>r/betonis Wis Tavsaxuri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</si>
  <si>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</si>
  <si>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</si>
  <si>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</si>
  <si>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</si>
  <si>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</si>
  <si>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avtokranis momsaxureba</t>
  </si>
  <si>
    <t>qviSis sagebis mowyoba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</si>
  <si>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</si>
  <si>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</si>
  <si>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</si>
  <si>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</si>
  <si>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</si>
  <si>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</si>
  <si>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</si>
  <si>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</si>
  <si>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</si>
  <si>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</si>
  <si>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</si>
  <si>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faqt</t>
  </si>
  <si>
    <t>proeqt</t>
  </si>
  <si>
    <t>eleqtrodi</t>
  </si>
  <si>
    <t>avtoamwe</t>
  </si>
  <si>
    <t>lit</t>
  </si>
  <si>
    <t>Sromis xarji</t>
  </si>
  <si>
    <t>komp</t>
  </si>
  <si>
    <t>kom</t>
  </si>
  <si>
    <t>safuZvlis mowyoba xreSovani narevisagan sisqiT 30 sm</t>
  </si>
  <si>
    <t>xreSovani narevi</t>
  </si>
  <si>
    <t>TviTmWreli</t>
  </si>
  <si>
    <t>c</t>
  </si>
  <si>
    <t>Tunuqis furceli (indaosaTvis) sisqiT 0.5mm</t>
  </si>
  <si>
    <t>wyalmimRebi Rarebis Rirebuleba da montaJi</t>
  </si>
  <si>
    <t>muxli</t>
  </si>
  <si>
    <t>damWimi</t>
  </si>
  <si>
    <t>gruntis damuSaveba xeliT</t>
  </si>
  <si>
    <t>kompresori</t>
  </si>
  <si>
    <t>qviSis sawolis mowyoba molsadenebisaTvis</t>
  </si>
  <si>
    <t xml:space="preserve">qviSa </t>
  </si>
  <si>
    <t>liTonis damWeri salte 40*4</t>
  </si>
  <si>
    <t xml:space="preserve">    arxebis mowyoba sawvavis milsadenebisaTvis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</si>
  <si>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</si>
  <si>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</si>
  <si>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</si>
  <si>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</si>
  <si>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</si>
  <si>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ketramogranitis plintusebis mowyoba (simaRliT 80 mm)</t>
  </si>
  <si>
    <t>minis kari</t>
  </si>
  <si>
    <t>mdf-is karebi</t>
  </si>
  <si>
    <t>fasadi</t>
  </si>
  <si>
    <t>xaraCo</t>
  </si>
  <si>
    <t>"naSxefi"-is mowyoba fasadze da Rebva silikoniani saRebaviT</t>
  </si>
  <si>
    <t>pva</t>
  </si>
  <si>
    <t>cementi</t>
  </si>
  <si>
    <t>aluminis fexis sawmendis Rirebuleba da montaJi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</si>
  <si>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</si>
  <si>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</si>
  <si>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</si>
  <si>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</si>
  <si>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</si>
  <si>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</si>
  <si>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</si>
  <si>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</si>
  <si>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</si>
  <si>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</si>
  <si>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</si>
  <si>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</si>
  <si>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</si>
  <si>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</si>
  <si>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</si>
  <si>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</si>
  <si>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r>
      <t xml:space="preserve">plasmasis sakanalizacio mili </t>
    </r>
    <r>
      <rPr>
        <sz val="10"/>
        <rFont val="Cambria"/>
        <family val="1"/>
      </rPr>
      <t>D-100</t>
    </r>
  </si>
  <si>
    <t>plasmasis fasonuri nawilebis mowyoba</t>
  </si>
  <si>
    <t>muxli 50</t>
  </si>
  <si>
    <t>muxli 100</t>
  </si>
  <si>
    <t>samkapi 100*50*100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</si>
  <si>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</si>
  <si>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</si>
  <si>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</si>
  <si>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</si>
  <si>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</si>
  <si>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>gare 'wyalis, kanalizaciisa da saniaRvre kanalizaciis qseli</t>
  </si>
  <si>
    <t xml:space="preserve">           wyali da kanalizacia</t>
  </si>
  <si>
    <t xml:space="preserve">eqskavatori </t>
  </si>
  <si>
    <r>
      <t xml:space="preserve">plasmasis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 civi wylis</t>
    </r>
  </si>
  <si>
    <t>kanalizaciis gofrirebuli plastmasis milebi</t>
  </si>
  <si>
    <t>wriuli r/betonis Webis mowyoba</t>
  </si>
  <si>
    <t>r/betonis Wa simaRliT 1 m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</si>
  <si>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</si>
  <si>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</si>
  <si>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</si>
  <si>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</si>
  <si>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</si>
  <si>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</si>
  <si>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</si>
  <si>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</si>
  <si>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</si>
  <si>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</si>
  <si>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</si>
  <si>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wyalmzomi Wis mowyoba</t>
  </si>
  <si>
    <t>wyalmzomi</t>
  </si>
  <si>
    <t>urduli</t>
  </si>
  <si>
    <t xml:space="preserve">gamSvebi onkani </t>
  </si>
  <si>
    <t>manometri</t>
  </si>
  <si>
    <t>miltuCi foladis</t>
  </si>
  <si>
    <t>mili liTonis wyalairgamtari 15mm</t>
  </si>
  <si>
    <t xml:space="preserve">m </t>
  </si>
  <si>
    <t>mili liTonis unakero</t>
  </si>
  <si>
    <t>Tujis fasonuri nawilebi</t>
  </si>
  <si>
    <t>tn</t>
  </si>
  <si>
    <t>WanWiki qanCiT da sayeluriT</t>
  </si>
  <si>
    <t>samagrebi</t>
  </si>
  <si>
    <t>saxanZro hidranti</t>
  </si>
  <si>
    <t>saxamZro hidrantis Rirebuleba da montaJi</t>
  </si>
  <si>
    <t>5*6 mm2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</si>
  <si>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</si>
  <si>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</si>
  <si>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</si>
  <si>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</si>
  <si>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</si>
  <si>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</si>
  <si>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</si>
  <si>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</si>
  <si>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</si>
  <si>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</si>
  <si>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</si>
  <si>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</si>
  <si>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betoni b-17.5</t>
  </si>
  <si>
    <t>betonis bordiurebi 100*30*15</t>
  </si>
  <si>
    <t>saniaRvre cxaurebis mowyoba</t>
  </si>
  <si>
    <t>yamiri gruntis damuSaveba xeliT</t>
  </si>
  <si>
    <t>r/betonis arxebis mowyoba</t>
  </si>
  <si>
    <t>liTonis cxaurebis Rirebuleba da montaJi siganiT 30 sm (Sesasvleli da gamosasvleli)</t>
  </si>
  <si>
    <t>yinvagamZle webo cementi</t>
  </si>
  <si>
    <t>liTonis milkvadrati 40*40*3</t>
  </si>
  <si>
    <t>gare ganaTeba</t>
  </si>
  <si>
    <t>satkepni gluvi TviTmavali 18 ton.</t>
  </si>
  <si>
    <t>safuZvlis fenis mowyoba fraqciuli RorRiT (0-20mm.) sisqiT 20 sm</t>
  </si>
  <si>
    <t>liTonis furceli 6 mm</t>
  </si>
  <si>
    <t xml:space="preserve"> lokalur resursuli xarjTaRricxva # 1</t>
  </si>
  <si>
    <t xml:space="preserve"> lokalur resursuli xarjTaRricxva # 2</t>
  </si>
  <si>
    <t xml:space="preserve"> lokalur resursuli xarjTaRricxva # 3</t>
  </si>
  <si>
    <t>eleqtro wylis gamacxelebeli</t>
  </si>
  <si>
    <t>eleqtro wylis gamacxelebeli 100 lit (kompleqtSi)</t>
  </si>
  <si>
    <t>gamwovi ventiliatori</t>
  </si>
  <si>
    <t>ventiliatori</t>
  </si>
  <si>
    <t xml:space="preserve"> daqvemdebarebaSi myofi avtogasamararTi sadguris samSeneblo-saremonto samuSaoebi</t>
  </si>
  <si>
    <t>profilirebuli Tunuqi sisqiT 0.5mm</t>
  </si>
  <si>
    <t>zedmeti gruntis transportireba sanayaroze</t>
  </si>
  <si>
    <t>saburRi danadgari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</si>
  <si>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</si>
  <si>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</si>
  <si>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</si>
  <si>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60*40*3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</si>
  <si>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</si>
  <si>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</si>
  <si>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sarkogafis Sevseba qviSiT</t>
  </si>
  <si>
    <t>qviSa 0,5</t>
  </si>
  <si>
    <t>liTonis rezervuaris montaJi sarkogafSi</t>
  </si>
  <si>
    <t>rezervuari (damkveTis)</t>
  </si>
  <si>
    <t>wyalmimRebi mili</t>
  </si>
  <si>
    <t>Zabri</t>
  </si>
  <si>
    <t>wyalmimRebi Rari damWerebiT</t>
  </si>
  <si>
    <t>wvrili samSeneblo bloki 30*20*40</t>
  </si>
  <si>
    <t xml:space="preserve">fasadis kedlis wyoba wvrili samSeneblo blokiT </t>
  </si>
  <si>
    <t xml:space="preserve">parapetis kedlis wyoba wvrili samSeneblo blokiT </t>
  </si>
  <si>
    <t>r/betonis zRudarebis mowyoba fasadze</t>
  </si>
  <si>
    <t>betoni b-22,50</t>
  </si>
  <si>
    <t>r/betonis gulanebisa da sartylis mowyoba parapetze</t>
  </si>
  <si>
    <t>r/betonis zRudarebisa da sartylis mowyoba tixrebze</t>
  </si>
  <si>
    <r>
      <t xml:space="preserve">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</si>
  <si>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r>
      <rPr>
        <sz val="10"/>
        <rFont val="Cambria"/>
        <family val="1"/>
      </rPr>
      <t>XPS</t>
    </r>
    <r>
      <rPr>
        <sz val="10"/>
        <rFont val="AcadNusx"/>
        <family val="0"/>
      </rPr>
      <t>-is fila sisqiT 50 mm</t>
    </r>
  </si>
  <si>
    <t>TabaSir-muyaos fila kompleqtSi</t>
  </si>
  <si>
    <t>san.kvanZis kedlebis mopirkeTeba keramikuli filebiT</t>
  </si>
  <si>
    <t>keramogranitis fila (damkveTis katalogis mixedviT)</t>
  </si>
  <si>
    <t>Weris damuSaveba fiTxiT da Rebva Savi feris wyalemulsia saRebaviT (marketis Weri)</t>
  </si>
  <si>
    <t>kedlebisa da Weris damuSaveba fiTxiT da Rebva wyalemulsia saRebaviT (marketis Weris garda)</t>
  </si>
  <si>
    <t>webo-cementi</t>
  </si>
  <si>
    <t>aguri (damkveTis katalogis mixedviT)</t>
  </si>
  <si>
    <t>Savi feris aluminis karebebis,fanjrebisa da framugebis Rirebuleba da montaJi (mina paketiT)</t>
  </si>
  <si>
    <t>Savi feris aluminis vitraJebis Rirebuleba da montaJi (10mm nawrTobi miniT))</t>
  </si>
  <si>
    <t>mdfis kari (damkveTis katalogis mixedviT)</t>
  </si>
  <si>
    <t>aluminis fexis sawmendi 110*60</t>
  </si>
  <si>
    <t>fasadis kedlebis lesva qviSa-cementis xsnariT</t>
  </si>
  <si>
    <t>silikoniani saRebavi (damkveTis katalogis mixedviT)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</si>
  <si>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</si>
  <si>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</si>
  <si>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</si>
  <si>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</si>
  <si>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t>armatura a-3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</si>
  <si>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</si>
  <si>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</si>
  <si>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</si>
  <si>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</si>
  <si>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</si>
  <si>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</si>
  <si>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</si>
  <si>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</si>
  <si>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</si>
  <si>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</si>
  <si>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</si>
  <si>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</si>
  <si>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</si>
  <si>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</si>
  <si>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</si>
  <si>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damxmare masalebi</t>
  </si>
  <si>
    <t>liTonis milkvadrati 50*50*3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</si>
  <si>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</si>
  <si>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</si>
  <si>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</si>
  <si>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</si>
  <si>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</si>
  <si>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</si>
  <si>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TviTmavali gluvi satkepni 5 ton</t>
  </si>
  <si>
    <t>yinvagamZle keramogranitis fila (damkveTis katalogis mixedviT)</t>
  </si>
  <si>
    <t>ofisis Senobis baqnisa da pandusiis mopirkeTeba keramogranitis filebiT</t>
  </si>
  <si>
    <t>betopanis fila 10mm</t>
  </si>
  <si>
    <t>sarezervuaro parkis SemoRobvis mowyoba betopanis filebiT</t>
  </si>
  <si>
    <t>liTonis milkvadrati 60*60*3</t>
  </si>
  <si>
    <t>liTonis kuTxovana 40*3 (karisaTvis)</t>
  </si>
  <si>
    <t>liTonis furceli 150*150*10</t>
  </si>
  <si>
    <t>ofisis Sida el.samontaJo samuSaoebi</t>
  </si>
  <si>
    <t>Stefselis rozeti Savi feris (damkveTis katalogis mixedviT)</t>
  </si>
  <si>
    <t>CamrTveli erTklaviSiani Savi feris (damkveTis katalogis mixedviT)</t>
  </si>
  <si>
    <t xml:space="preserve">Sromis xarji </t>
  </si>
  <si>
    <t>1,00</t>
  </si>
  <si>
    <r>
      <t>galvanizirebuli damiwebis Rero 20mm</t>
    </r>
    <r>
      <rPr>
        <sz val="10"/>
        <rFont val="Cambria"/>
        <family val="1"/>
      </rPr>
      <t xml:space="preserve"> L</t>
    </r>
    <r>
      <rPr>
        <sz val="10"/>
        <rFont val="AcadNusx"/>
        <family val="0"/>
      </rPr>
      <t>-2.5m</t>
    </r>
  </si>
  <si>
    <t>galvanizirebuli zolovana 4*40</t>
  </si>
  <si>
    <t>Rerosa da zolovanas SemaerTebeli detali</t>
  </si>
  <si>
    <t>კომპ</t>
  </si>
  <si>
    <t>zolovanas kvaredinuli SemaerTebeli detali</t>
  </si>
  <si>
    <t>spilenZis mTavari damiwebis salte 4*40mm, izolatorebiT kompleqtSi</t>
  </si>
  <si>
    <t>damxmare samontaJo masalebi</t>
  </si>
  <si>
    <t>damiwebis konturi</t>
  </si>
  <si>
    <t>4*4 mm2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</si>
  <si>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</si>
  <si>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</si>
  <si>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</si>
  <si>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</si>
  <si>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</si>
  <si>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</si>
  <si>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</si>
  <si>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unitazi Camrecxi avziT (damkveTis katalogis mixedviT)</t>
  </si>
  <si>
    <t xml:space="preserve">yamiri gruntis damuSaveba eqskavatoriT </t>
  </si>
  <si>
    <t xml:space="preserve"> q.Telavi. rusTavelis gamzirze (firosmanis) gadakveTaze mdebare Sps "san petrolium jorjia"-s </t>
  </si>
  <si>
    <t>sademontaJo samuSaoebi</t>
  </si>
  <si>
    <t>arsebuli saoperatoro Senobis demontaJi</t>
  </si>
  <si>
    <t>fardulis saxuravis demontaJi</t>
  </si>
  <si>
    <t>fardulis kolonebisa da Sekiduli Weris nawilobriv gaxsna mzidi konstruqciis vargisianobis dasadgenad (konstruqciis Semdgomi rekonstruqciis sakiTxi da moculoba dadgindes damkveTTan SeTanxmebiT)</t>
  </si>
  <si>
    <t>samSeneblo nagvis datvirTva avtoTviTmclelebze da gatana sanayaroze</t>
  </si>
  <si>
    <t>avtoTviTmcleli</t>
  </si>
  <si>
    <t>teritoriis vertikakuri dagegmareba</t>
  </si>
  <si>
    <t>gruntis damuSaveba da transportireba sanayareze r/betonis filis mosawyobad</t>
  </si>
  <si>
    <t>balastis fenilis mowyoba sisqiT 30 sm</t>
  </si>
  <si>
    <t>axali saoperatoros, marketisa da terasis r/betonisa da liTonis konstruqciebi</t>
  </si>
  <si>
    <t>terasis liTonis svetebi da moajirebi</t>
  </si>
  <si>
    <t>saoperatorosa da marketis saxuravis liTonis konstruqciebi</t>
  </si>
  <si>
    <t>liTonis milkvadrati 100*100*5</t>
  </si>
  <si>
    <t>liTonis milkvadrati 80*80*4</t>
  </si>
  <si>
    <t>saxuravebi</t>
  </si>
  <si>
    <t>fardulis saxuravis mowyoba profilirebuli TunuqiT</t>
  </si>
  <si>
    <t>qvabambis sendviC paneli sisqiT 50 mm</t>
  </si>
  <si>
    <t>ofisisa da marketis saxuravis mowyoba qvabambis sendviC panelebiT</t>
  </si>
  <si>
    <t>terasis saxuravis mowyoba wyalgaumtari Savi feris tentiT</t>
  </si>
  <si>
    <t>wyalgaumtari tenti Savi feris</t>
  </si>
  <si>
    <t>Weris mowyoba TabaSir-muyaos filebiT</t>
  </si>
  <si>
    <t>wyalemulsia saRebavi (feri SeTanxmdes damkveTTan)</t>
  </si>
  <si>
    <t>Savi feris wyalemulsia saRebavi</t>
  </si>
  <si>
    <t>minis uCarCoo karis Rirebuleba da montaJi</t>
  </si>
  <si>
    <t xml:space="preserve">Savi aluminis karebebis, fanjrebisa da vitrajebis Rirebuleba </t>
  </si>
  <si>
    <t xml:space="preserve">Savi aluminis vitraJebis Rirebuleba </t>
  </si>
  <si>
    <t>Savi feris aluminis karebis Rirebuleba da montaJi (mina paketiTis gareSe)</t>
  </si>
  <si>
    <t>lokalur resursuli xarjTaRricxva # 4</t>
  </si>
  <si>
    <t>lokalur resursuli xarjTaRricxva # 5</t>
  </si>
  <si>
    <t xml:space="preserve"> lokalur resursuli xarjTaRricxva # 6</t>
  </si>
  <si>
    <t>gaTboba-gagrileba</t>
  </si>
  <si>
    <t>SemoRobvis mowyoba uJangavi liTonis badiT Sesasvleli karis gaTvaliswinebiT (simaRliT 1,80m erTi gverdi)</t>
  </si>
  <si>
    <t>SemoRobvis mowyoba betopanis filebiT liTonis karkasze (simaRliT 1,80m sami gverdi)</t>
  </si>
  <si>
    <t>monoliTuri r/betonis lenturi saZirkvlis mowyoba SemoRobisaTvis</t>
  </si>
  <si>
    <t>liTonis uJangavi bade</t>
  </si>
  <si>
    <t>yamiri gruntis damuSaveba eqskavatoriT datvirTva da gatana avtoTviTmclelebiT</t>
  </si>
  <si>
    <t>sawyavis misaRebi liTonis Wis mowyoba</t>
  </si>
  <si>
    <t>sawvavis rezervuarebis Tavsaxuris mowyoba</t>
  </si>
  <si>
    <t>liTonis kuTxovana 50*5</t>
  </si>
  <si>
    <t>liTonis milkvadrati 40*20*2 (TavsaxurisaTvis)</t>
  </si>
  <si>
    <t>liTonis furceli 4 mm</t>
  </si>
  <si>
    <t>sawavis misaRebi liTonis Wisa da rezervuaris Tavsaxuris Rebva antikoroziuli saRebaviT</t>
  </si>
  <si>
    <t>sarezervuaro parki</t>
  </si>
  <si>
    <t>arsebuli sarezervuaro parkis sruli demontaJi da miwis samuSaoebi</t>
  </si>
  <si>
    <t xml:space="preserve">arsebuli sarezervuaro parkis sruli demontaJi </t>
  </si>
  <si>
    <t xml:space="preserve">kedlebis nagverdulebis damuSaveba fiTxiT da Rebva wyalemulsia saRebaviT </t>
  </si>
  <si>
    <t>san.kvanZis kedlis mowyoba TabaSir-muyaos filebiT CasaSenebeli unitazisaTvis</t>
  </si>
  <si>
    <t>nestgamZle TabaSir-muyaos fila kompleqtSi</t>
  </si>
  <si>
    <t>liTonis milkvadrati 40*40*2</t>
  </si>
  <si>
    <t>sarevizio sarkmeli</t>
  </si>
  <si>
    <t>marketis kedlebis mopirkeTeba aguriT</t>
  </si>
  <si>
    <t xml:space="preserve">         'sademontaJo samuSaoebi</t>
  </si>
  <si>
    <t>sawyavis aparatebis arsebuli kunZulis demontaJi</t>
  </si>
  <si>
    <t>fardulis qveS arsebuli filebis demontaJi</t>
  </si>
  <si>
    <t>arsebuli fasebis abris (stelas)AdemontaJi</t>
  </si>
  <si>
    <t>fasebis abris betonis fundamentis demontaJi</t>
  </si>
  <si>
    <t>stelas garSemo bordiurebis demontaJi</t>
  </si>
  <si>
    <t>satransporto xarji</t>
  </si>
  <si>
    <t>reisi</t>
  </si>
  <si>
    <t>betonis safaris mowyoba fardulis qveS</t>
  </si>
  <si>
    <t>r/betonis (erTmamagi armirebiT) safaris mowyoba b-30 betonisagan (betonis mosaxexi danadgariT da daxerxviT)</t>
  </si>
  <si>
    <t>betoni b-30</t>
  </si>
  <si>
    <t>mosamzadebeli fenis mowyoba b-10 betonisagan</t>
  </si>
  <si>
    <r>
      <t>betoni b-30</t>
    </r>
    <r>
      <rPr>
        <sz val="10"/>
        <rFont val="Cambria"/>
        <family val="1"/>
      </rPr>
      <t xml:space="preserve"> </t>
    </r>
  </si>
  <si>
    <t>liTonis kvadrati 40*40</t>
  </si>
  <si>
    <t>liTonis kuTxovana 45*4</t>
  </si>
  <si>
    <t>navTobdamWeri dispenseris kunZulis garSemo</t>
  </si>
  <si>
    <t>Sveleri #8</t>
  </si>
  <si>
    <t>axali fordiurebis mowyoba stelas kunZulis irgvliv</t>
  </si>
  <si>
    <t>danadgarebisa da inventaris transportireba TbilisSi aeroportis dasaxlebaSi yofili "eკo"-s bazaze (damkveTTan SeTanxmebiT)</t>
  </si>
  <si>
    <t xml:space="preserve">        bordiurebi</t>
  </si>
  <si>
    <t xml:space="preserve">        gaTboba, gagrileba</t>
  </si>
  <si>
    <t>N</t>
  </si>
  <si>
    <t>კომპ.</t>
  </si>
  <si>
    <t>dasaxeleba</t>
  </si>
  <si>
    <t>gan-ba</t>
  </si>
  <si>
    <t>ra-ba</t>
  </si>
  <si>
    <t>samontajo samuSaoebi</t>
  </si>
  <si>
    <t>erT fasi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</si>
  <si>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22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</si>
  <si>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</si>
  <si>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2,2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</si>
  <si>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</si>
  <si>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</si>
  <si>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</si>
  <si>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</si>
  <si>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</si>
  <si>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</si>
  <si>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</si>
  <si>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7/8</t>
  </si>
  <si>
    <t>spilenZis mili izolaciaSi  3/4</t>
  </si>
  <si>
    <t>refneti</t>
  </si>
  <si>
    <t>drenaJis mili</t>
  </si>
  <si>
    <t>damxmare da sainstalacio masala</t>
  </si>
  <si>
    <t>zednadebi xarji xelfasze</t>
  </si>
  <si>
    <t xml:space="preserve"> lokalur resursuli xarjTaRricxva # 7</t>
  </si>
  <si>
    <t>asfaltis safaris demontaJi</t>
  </si>
  <si>
    <t>asfaltis saWreli frezi</t>
  </si>
  <si>
    <t>asfaltis safaris aRdgena</t>
  </si>
  <si>
    <t>asfaltobetoni</t>
  </si>
  <si>
    <t>CamrTveli orklaviSiani Savi feris (damkveTis katalogis mixedviT)</t>
  </si>
  <si>
    <t>4*2,50mm3</t>
  </si>
  <si>
    <t>samkapi 50*50</t>
  </si>
  <si>
    <t>sawyavis misaRebi teritoritoriaze r/betonis filis mowyoba sisqiT 15 sm</t>
  </si>
  <si>
    <t>terasis Suqdioduri germetiuli sanaTebi</t>
  </si>
  <si>
    <t>germetiuli sanaTi</t>
  </si>
  <si>
    <r>
      <t xml:space="preserve">gofrirebuli sakanalizacio mili </t>
    </r>
    <r>
      <rPr>
        <sz val="10"/>
        <rFont val="Cambria"/>
        <family val="1"/>
      </rPr>
      <t>D-110</t>
    </r>
  </si>
  <si>
    <t>gruntis damuSaveba xeliT sakanalizacio arxSi</t>
  </si>
  <si>
    <t xml:space="preserve">zedmeti gruntis datvirTva avtoTviTmclelebze </t>
  </si>
</sst>
</file>

<file path=xl/styles.xml><?xml version="1.0" encoding="utf-8"?>
<styleSheet xmlns="http://schemas.openxmlformats.org/spreadsheetml/2006/main">
  <numFmts count="6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6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5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8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left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68" applyFont="1" applyBorder="1" applyAlignment="1">
      <alignment horizontal="left"/>
      <protection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7" fillId="33" borderId="12" xfId="68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199" fontId="6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8" applyNumberFormat="1" applyFont="1" applyFill="1" applyBorder="1" applyAlignment="1">
      <alignment horizontal="center" vertical="center"/>
      <protection/>
    </xf>
    <xf numFmtId="0" fontId="7" fillId="33" borderId="0" xfId="68" applyNumberFormat="1" applyFont="1" applyFill="1" applyBorder="1" applyAlignment="1">
      <alignment horizontal="center"/>
      <protection/>
    </xf>
    <xf numFmtId="0" fontId="7" fillId="33" borderId="12" xfId="69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7" fillId="33" borderId="11" xfId="68" applyFont="1" applyFill="1" applyBorder="1" applyAlignment="1">
      <alignment horizontal="center"/>
      <protection/>
    </xf>
    <xf numFmtId="0" fontId="11" fillId="33" borderId="13" xfId="74" applyFont="1" applyFill="1" applyBorder="1" applyAlignment="1">
      <alignment horizontal="center" vertical="center"/>
      <protection/>
    </xf>
    <xf numFmtId="0" fontId="7" fillId="33" borderId="13" xfId="70" applyFont="1" applyFill="1" applyBorder="1" applyAlignment="1">
      <alignment horizontal="center" vertical="center" wrapText="1"/>
      <protection/>
    </xf>
    <xf numFmtId="0" fontId="7" fillId="33" borderId="13" xfId="70" applyFont="1" applyFill="1" applyBorder="1" applyAlignment="1">
      <alignment horizontal="center" vertical="center"/>
      <protection/>
    </xf>
    <xf numFmtId="2" fontId="7" fillId="33" borderId="13" xfId="70" applyNumberFormat="1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4" xfId="69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/>
      <protection/>
    </xf>
    <xf numFmtId="0" fontId="6" fillId="33" borderId="17" xfId="74" applyFont="1" applyFill="1" applyBorder="1" applyAlignment="1">
      <alignment horizontal="left" vertic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/>
      <protection/>
    </xf>
    <xf numFmtId="2" fontId="6" fillId="33" borderId="15" xfId="70" applyNumberFormat="1" applyFont="1" applyFill="1" applyBorder="1" applyAlignment="1">
      <alignment horizontal="center" vertical="center"/>
      <protection/>
    </xf>
    <xf numFmtId="2" fontId="7" fillId="33" borderId="15" xfId="70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0" fontId="7" fillId="33" borderId="23" xfId="68" applyFont="1" applyFill="1" applyBorder="1" applyAlignment="1">
      <alignment horizontal="center"/>
      <protection/>
    </xf>
    <xf numFmtId="0" fontId="7" fillId="33" borderId="14" xfId="68" applyFont="1" applyFill="1" applyBorder="1" applyAlignment="1">
      <alignment horizontal="left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/>
      <protection/>
    </xf>
    <xf numFmtId="2" fontId="6" fillId="33" borderId="12" xfId="70" applyNumberFormat="1" applyFont="1" applyFill="1" applyBorder="1" applyAlignment="1">
      <alignment horizontal="center" vertical="center"/>
      <protection/>
    </xf>
    <xf numFmtId="2" fontId="7" fillId="33" borderId="12" xfId="70" applyNumberFormat="1" applyFont="1" applyFill="1" applyBorder="1" applyAlignment="1">
      <alignment horizontal="center" vertical="center"/>
      <protection/>
    </xf>
    <xf numFmtId="0" fontId="7" fillId="33" borderId="24" xfId="74" applyFont="1" applyFill="1" applyBorder="1" applyAlignment="1">
      <alignment horizontal="left" vertical="center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/>
      <protection/>
    </xf>
    <xf numFmtId="2" fontId="7" fillId="33" borderId="10" xfId="70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6" fillId="33" borderId="14" xfId="74" applyFont="1" applyFill="1" applyBorder="1" applyAlignment="1">
      <alignment horizontal="left" vertical="center" wrapText="1"/>
      <protection/>
    </xf>
    <xf numFmtId="0" fontId="7" fillId="33" borderId="21" xfId="68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8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0" fontId="7" fillId="33" borderId="10" xfId="70" applyFont="1" applyFill="1" applyBorder="1" applyAlignment="1">
      <alignment horizontal="left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6" fillId="33" borderId="14" xfId="70" applyFont="1" applyFill="1" applyBorder="1" applyAlignment="1">
      <alignment horizontal="left"/>
      <protection/>
    </xf>
    <xf numFmtId="0" fontId="6" fillId="33" borderId="10" xfId="68" applyFont="1" applyFill="1" applyBorder="1" applyAlignment="1">
      <alignment horizontal="center" vertical="center"/>
      <protection/>
    </xf>
    <xf numFmtId="2" fontId="6" fillId="33" borderId="10" xfId="68" applyNumberFormat="1" applyFont="1" applyFill="1" applyBorder="1" applyAlignment="1">
      <alignment horizontal="center" vertical="center"/>
      <protection/>
    </xf>
    <xf numFmtId="0" fontId="7" fillId="33" borderId="14" xfId="70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7" fillId="33" borderId="12" xfId="68" applyFont="1" applyFill="1" applyBorder="1" applyAlignment="1">
      <alignment horizontal="left" vertical="center"/>
      <protection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33" borderId="23" xfId="65" applyFont="1" applyFill="1" applyBorder="1" applyAlignment="1">
      <alignment horizontal="center" vertical="top" wrapText="1"/>
      <protection/>
    </xf>
    <xf numFmtId="49" fontId="6" fillId="33" borderId="14" xfId="0" applyNumberFormat="1" applyFont="1" applyFill="1" applyBorder="1" applyAlignment="1">
      <alignment vertical="top" wrapText="1"/>
    </xf>
    <xf numFmtId="43" fontId="7" fillId="33" borderId="12" xfId="0" applyNumberFormat="1" applyFont="1" applyFill="1" applyBorder="1" applyAlignment="1">
      <alignment horizontal="center" vertical="center"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left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65" applyFont="1" applyFill="1" applyBorder="1" applyAlignment="1">
      <alignment horizontal="center" vertical="top" wrapText="1"/>
      <protection/>
    </xf>
    <xf numFmtId="0" fontId="7" fillId="33" borderId="21" xfId="0" applyFont="1" applyFill="1" applyBorder="1" applyAlignment="1">
      <alignment vertical="center" wrapText="1"/>
    </xf>
    <xf numFmtId="0" fontId="7" fillId="0" borderId="10" xfId="0" applyFont="1" applyBorder="1" applyAlignment="1" quotePrefix="1">
      <alignment horizontal="left" vertical="top" wrapText="1"/>
    </xf>
    <xf numFmtId="0" fontId="7" fillId="33" borderId="10" xfId="65" applyFont="1" applyFill="1" applyBorder="1" applyAlignment="1">
      <alignment horizontal="center" vertical="top" wrapText="1"/>
      <protection/>
    </xf>
    <xf numFmtId="0" fontId="6" fillId="0" borderId="12" xfId="0" applyFont="1" applyBorder="1" applyAlignment="1" quotePrefix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33" borderId="10" xfId="69" applyFont="1" applyFill="1" applyBorder="1" applyAlignment="1">
      <alignment horizontal="center" vertical="center"/>
      <protection/>
    </xf>
    <xf numFmtId="2" fontId="6" fillId="0" borderId="12" xfId="0" applyNumberFormat="1" applyFont="1" applyBorder="1" applyAlignment="1" quotePrefix="1">
      <alignment horizontal="center" vertical="top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0" borderId="17" xfId="0" applyFont="1" applyBorder="1" applyAlignment="1" quotePrefix="1">
      <alignment horizontal="left" vertical="top" wrapText="1"/>
    </xf>
    <xf numFmtId="0" fontId="6" fillId="0" borderId="15" xfId="0" applyNumberFormat="1" applyFont="1" applyBorder="1" applyAlignment="1" quotePrefix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33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0" fontId="7" fillId="0" borderId="0" xfId="0" applyFont="1" applyBorder="1" applyAlignment="1" quotePrefix="1">
      <alignment horizontal="center" vertical="top" wrapText="1"/>
    </xf>
    <xf numFmtId="0" fontId="7" fillId="0" borderId="16" xfId="0" applyNumberFormat="1" applyFont="1" applyBorder="1" applyAlignment="1" quotePrefix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 quotePrefix="1">
      <alignment horizontal="center" vertical="top" wrapText="1"/>
    </xf>
    <xf numFmtId="0" fontId="7" fillId="0" borderId="17" xfId="0" applyFont="1" applyBorder="1" applyAlignment="1" quotePrefix="1">
      <alignment horizontal="center" vertical="top" wrapText="1"/>
    </xf>
    <xf numFmtId="0" fontId="11" fillId="0" borderId="0" xfId="0" applyFont="1" applyBorder="1" applyAlignment="1" quotePrefix="1">
      <alignment horizontal="center" vertical="top" wrapText="1"/>
    </xf>
    <xf numFmtId="0" fontId="7" fillId="0" borderId="20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top" wrapText="1"/>
    </xf>
    <xf numFmtId="0" fontId="7" fillId="33" borderId="22" xfId="68" applyFont="1" applyFill="1" applyBorder="1" applyAlignment="1">
      <alignment horizontal="center"/>
      <protection/>
    </xf>
    <xf numFmtId="0" fontId="7" fillId="33" borderId="12" xfId="70" applyFont="1" applyFill="1" applyBorder="1" applyAlignment="1">
      <alignment horizontal="center" vertical="center" wrapText="1"/>
      <protection/>
    </xf>
    <xf numFmtId="0" fontId="7" fillId="33" borderId="12" xfId="70" applyFont="1" applyFill="1" applyBorder="1" applyAlignment="1">
      <alignment horizontal="center" vertical="center"/>
      <protection/>
    </xf>
    <xf numFmtId="0" fontId="7" fillId="33" borderId="19" xfId="68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197" fontId="12" fillId="33" borderId="12" xfId="43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2" fontId="52" fillId="0" borderId="12" xfId="0" applyNumberFormat="1" applyFont="1" applyBorder="1" applyAlignment="1">
      <alignment horizontal="center"/>
    </xf>
    <xf numFmtId="9" fontId="52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/>
    </xf>
    <xf numFmtId="9" fontId="5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6" fillId="33" borderId="12" xfId="0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 quotePrefix="1">
      <alignment horizontal="center" vertical="top" wrapText="1"/>
    </xf>
    <xf numFmtId="0" fontId="7" fillId="33" borderId="12" xfId="0" applyFont="1" applyFill="1" applyBorder="1" applyAlignment="1" quotePrefix="1">
      <alignment horizontal="left" vertical="top" wrapText="1"/>
    </xf>
    <xf numFmtId="0" fontId="7" fillId="33" borderId="12" xfId="0" applyFont="1" applyFill="1" applyBorder="1" applyAlignment="1" quotePrefix="1">
      <alignment horizontal="center" vertical="top" wrapText="1"/>
    </xf>
    <xf numFmtId="2" fontId="6" fillId="33" borderId="12" xfId="0" applyNumberFormat="1" applyFont="1" applyFill="1" applyBorder="1" applyAlignment="1" quotePrefix="1">
      <alignment horizontal="center" vertical="top" wrapText="1"/>
    </xf>
    <xf numFmtId="2" fontId="7" fillId="33" borderId="12" xfId="0" applyNumberFormat="1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 quotePrefix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left" vertical="center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1" fillId="33" borderId="11" xfId="0" applyFont="1" applyFill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top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el.momaragebabenzo" xfId="67"/>
    <cellStyle name="Normal_sida kanalizaciadigomi" xfId="68"/>
    <cellStyle name="Normal_sida wyalsadeni 3" xfId="69"/>
    <cellStyle name="Normal_sida wyalsadeni_xarGaRricxva  remonti maisuraZis q.transp. sammarTvelos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  <cellStyle name="Обычный_SAN2008-I" xfId="7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 fLocksText="0"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 fLocksText="0"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3" name="Text Box 68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4" name="Text Box 69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5" name="Text Box 70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6" name="Text Box 71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7" name="Text Box 72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58" name="Text Box 73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59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60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61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62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163" name="Text Box 10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164" name="Text Box 11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165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166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167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168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169" name="Text Box 46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170" name="Text Box 43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1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2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3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4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5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76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7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7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79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80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1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2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3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4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5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186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8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8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89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90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1" name="Text Box 68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2" name="Text Box 69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3" name="Text Box 70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4" name="Text Box 71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5" name="Text Box 72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196" name="Text Box 73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9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9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199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00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01" name="Text Box 10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02" name="Text Box 11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03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04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05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06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07" name="Text Box 46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08" name="Text Box 43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09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0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1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2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3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4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1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1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1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1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19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20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21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22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23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24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2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2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2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2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29" name="Text Box 68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30" name="Text Box 69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31" name="Text Box 70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32" name="Text Box 71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33" name="Text Box 72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34" name="Text Box 73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3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3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37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38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39" name="Text Box 10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40" name="Text Box 11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41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42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43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44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45" name="Text Box 46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46" name="Text Box 43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47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48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49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0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1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2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53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54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5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5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7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8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59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60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61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62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63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64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6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6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67" name="Text Box 68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68" name="Text Box 69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69" name="Text Box 70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70" name="Text Box 71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71" name="Text Box 72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47625"/>
    <xdr:sp fLocksText="0">
      <xdr:nvSpPr>
        <xdr:cNvPr id="272" name="Text Box 73"/>
        <xdr:cNvSpPr txBox="1">
          <a:spLocks noChangeArrowheads="1"/>
        </xdr:cNvSpPr>
      </xdr:nvSpPr>
      <xdr:spPr>
        <a:xfrm>
          <a:off x="3619500" y="5619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73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74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75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76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77" name="Text Box 10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</xdr:row>
      <xdr:rowOff>0</xdr:rowOff>
    </xdr:from>
    <xdr:ext cx="0" cy="161925"/>
    <xdr:sp fLocksText="0">
      <xdr:nvSpPr>
        <xdr:cNvPr id="278" name="Text Box 11"/>
        <xdr:cNvSpPr txBox="1">
          <a:spLocks noChangeArrowheads="1"/>
        </xdr:cNvSpPr>
      </xdr:nvSpPr>
      <xdr:spPr>
        <a:xfrm>
          <a:off x="1228725" y="5619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79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80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81" name="Text Box 65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161925"/>
    <xdr:sp fLocksText="0">
      <xdr:nvSpPr>
        <xdr:cNvPr id="282" name="Text Box 91"/>
        <xdr:cNvSpPr txBox="1">
          <a:spLocks noChangeArrowheads="1"/>
        </xdr:cNvSpPr>
      </xdr:nvSpPr>
      <xdr:spPr>
        <a:xfrm>
          <a:off x="3619500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83" name="Text Box 46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161925"/>
    <xdr:sp fLocksText="0">
      <xdr:nvSpPr>
        <xdr:cNvPr id="284" name="Text Box 43"/>
        <xdr:cNvSpPr txBox="1">
          <a:spLocks noChangeArrowheads="1"/>
        </xdr:cNvSpPr>
      </xdr:nvSpPr>
      <xdr:spPr>
        <a:xfrm>
          <a:off x="4333875" y="561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85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86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87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88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89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0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91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92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93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294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5" name="Text Box 68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6" name="Text Box 69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7" name="Text Box 70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8" name="Text Box 71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299" name="Text Box 72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66675"/>
    <xdr:sp fLocksText="0">
      <xdr:nvSpPr>
        <xdr:cNvPr id="300" name="Text Box 73"/>
        <xdr:cNvSpPr txBox="1">
          <a:spLocks noChangeArrowheads="1"/>
        </xdr:cNvSpPr>
      </xdr:nvSpPr>
      <xdr:spPr>
        <a:xfrm>
          <a:off x="3619500" y="5619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301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302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303" name="Text Box 46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85725" cy="28575"/>
    <xdr:sp fLocksText="0">
      <xdr:nvSpPr>
        <xdr:cNvPr id="304" name="Text Box 43"/>
        <xdr:cNvSpPr txBox="1">
          <a:spLocks noChangeArrowheads="1"/>
        </xdr:cNvSpPr>
      </xdr:nvSpPr>
      <xdr:spPr>
        <a:xfrm>
          <a:off x="3619500" y="5619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05" name="Text Box 68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06" name="Text Box 69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07" name="Text Box 70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08" name="Text Box 71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09" name="Text Box 72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10" name="Text Box 73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11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12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13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14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15" name="Text Box 10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16" name="Text Box 11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17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18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19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20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21" name="Text Box 46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22" name="Text Box 43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3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4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5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6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7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28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2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3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31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32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3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4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5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6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7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38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3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4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41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42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3" name="Text Box 68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4" name="Text Box 69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5" name="Text Box 70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6" name="Text Box 71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7" name="Text Box 72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48" name="Text Box 73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4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5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51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52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53" name="Text Box 10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54" name="Text Box 11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55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56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57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58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59" name="Text Box 46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60" name="Text Box 43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1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2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3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4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5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66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6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6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6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7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1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2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3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4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5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76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7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7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7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8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1" name="Text Box 68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2" name="Text Box 69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3" name="Text Box 70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4" name="Text Box 71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5" name="Text Box 72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386" name="Text Box 73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8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8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89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390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91" name="Text Box 10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392" name="Text Box 11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93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94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95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396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97" name="Text Box 46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398" name="Text Box 43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399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0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1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2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3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4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05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06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0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0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09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10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11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12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13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14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15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16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1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1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19" name="Text Box 68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20" name="Text Box 69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21" name="Text Box 70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22" name="Text Box 71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23" name="Text Box 72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"/>
    <xdr:sp fLocksText="0">
      <xdr:nvSpPr>
        <xdr:cNvPr id="424" name="Text Box 73"/>
        <xdr:cNvSpPr txBox="1">
          <a:spLocks noChangeArrowheads="1"/>
        </xdr:cNvSpPr>
      </xdr:nvSpPr>
      <xdr:spPr>
        <a:xfrm>
          <a:off x="3619500" y="206978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25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26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27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28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429" name="Text Box 10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90</xdr:row>
      <xdr:rowOff>0</xdr:rowOff>
    </xdr:from>
    <xdr:ext cx="0" cy="161925"/>
    <xdr:sp fLocksText="0">
      <xdr:nvSpPr>
        <xdr:cNvPr id="430" name="Text Box 11"/>
        <xdr:cNvSpPr txBox="1">
          <a:spLocks noChangeArrowheads="1"/>
        </xdr:cNvSpPr>
      </xdr:nvSpPr>
      <xdr:spPr>
        <a:xfrm>
          <a:off x="1228725" y="20697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431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432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433" name="Text Box 65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161925"/>
    <xdr:sp fLocksText="0">
      <xdr:nvSpPr>
        <xdr:cNvPr id="434" name="Text Box 91"/>
        <xdr:cNvSpPr txBox="1">
          <a:spLocks noChangeArrowheads="1"/>
        </xdr:cNvSpPr>
      </xdr:nvSpPr>
      <xdr:spPr>
        <a:xfrm>
          <a:off x="3619500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435" name="Text Box 46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161925"/>
    <xdr:sp fLocksText="0">
      <xdr:nvSpPr>
        <xdr:cNvPr id="436" name="Text Box 43"/>
        <xdr:cNvSpPr txBox="1">
          <a:spLocks noChangeArrowheads="1"/>
        </xdr:cNvSpPr>
      </xdr:nvSpPr>
      <xdr:spPr>
        <a:xfrm>
          <a:off x="4333875" y="2069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37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38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39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0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1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2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43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44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45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46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7" name="Text Box 68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8" name="Text Box 69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49" name="Text Box 70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50" name="Text Box 71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51" name="Text Box 72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66675"/>
    <xdr:sp fLocksText="0">
      <xdr:nvSpPr>
        <xdr:cNvPr id="452" name="Text Box 73"/>
        <xdr:cNvSpPr txBox="1">
          <a:spLocks noChangeArrowheads="1"/>
        </xdr:cNvSpPr>
      </xdr:nvSpPr>
      <xdr:spPr>
        <a:xfrm>
          <a:off x="3619500" y="206978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53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54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55" name="Text Box 46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28575"/>
    <xdr:sp fLocksText="0">
      <xdr:nvSpPr>
        <xdr:cNvPr id="456" name="Text Box 43"/>
        <xdr:cNvSpPr txBox="1">
          <a:spLocks noChangeArrowheads="1"/>
        </xdr:cNvSpPr>
      </xdr:nvSpPr>
      <xdr:spPr>
        <a:xfrm>
          <a:off x="3619500" y="20697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629025" y="30832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136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0832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6290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314825" y="3083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629025" y="30832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629025" y="30832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63" t="s">
        <v>20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ht="21.75" customHeight="1">
      <c r="A2" s="464" t="s">
        <v>21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65" t="s">
        <v>22</v>
      </c>
      <c r="M5" s="465"/>
      <c r="N5" s="465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</row>
    <row r="8" spans="1:14" ht="16.5">
      <c r="A8" s="466" t="s">
        <v>23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</row>
    <row r="9" spans="1:14" ht="16.5">
      <c r="A9" s="466" t="s">
        <v>24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</row>
    <row r="10" spans="1:14" ht="16.5">
      <c r="A10" s="466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</row>
    <row r="11" spans="1:14" ht="16.5">
      <c r="A11" s="463" t="s">
        <v>25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</row>
    <row r="12" spans="1:14" ht="16.5">
      <c r="A12" s="463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</row>
    <row r="13" spans="1:14" ht="16.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67" t="s">
        <v>27</v>
      </c>
      <c r="K16" s="467"/>
      <c r="L16" s="467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68" t="s">
        <v>28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66" t="s">
        <v>29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</row>
    <row r="24" spans="1:14" ht="16.5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</row>
    <row r="25" spans="1:14" ht="16.5">
      <c r="A25" s="463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63" t="s">
        <v>30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</row>
    <row r="28" spans="1:14" ht="16.5">
      <c r="A28" s="463" t="s">
        <v>31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</row>
    <row r="29" spans="1:14" ht="16.5">
      <c r="A29" s="470" t="s">
        <v>32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</row>
    <row r="30" spans="1:14" ht="16.5">
      <c r="A30" s="470"/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</row>
    <row r="31" spans="1:14" ht="16.5">
      <c r="A31" s="472" t="s">
        <v>33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3"/>
    </row>
    <row r="32" spans="1:14" ht="16.5">
      <c r="A32" s="474" t="s">
        <v>34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</row>
    <row r="33" spans="1:14" ht="16.5">
      <c r="A33" s="475" t="s">
        <v>35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</row>
    <row r="34" spans="1:14" ht="16.5">
      <c r="A34" s="476" t="s">
        <v>36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</row>
    <row r="35" spans="1:14" ht="16.5">
      <c r="A35" s="476" t="s">
        <v>37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</row>
    <row r="36" spans="1:14" ht="16.5">
      <c r="A36" s="476" t="s">
        <v>38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</row>
    <row r="37" spans="1:14" ht="16.5">
      <c r="A37" s="476" t="s">
        <v>39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</row>
    <row r="38" spans="1:14" ht="16.5">
      <c r="A38" s="474" t="s">
        <v>40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</row>
    <row r="39" spans="1:14" ht="16.5">
      <c r="A39" s="474" t="s">
        <v>41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7"/>
    </row>
    <row r="40" spans="1:14" ht="16.5">
      <c r="A40" s="474" t="s">
        <v>42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</row>
    <row r="41" spans="1:14" ht="16.5">
      <c r="A41" s="474" t="s">
        <v>43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16.5">
      <c r="A42" s="474" t="s">
        <v>44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</row>
    <row r="43" spans="1:14" ht="16.5">
      <c r="A43" s="474" t="s">
        <v>45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</row>
    <row r="44" spans="1:14" ht="16.5">
      <c r="A44" s="477" t="s">
        <v>46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</row>
    <row r="45" spans="1:14" ht="16.5">
      <c r="A45" s="474" t="s">
        <v>47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</row>
    <row r="46" spans="1:14" ht="16.5">
      <c r="A46" s="478" t="s">
        <v>48</v>
      </c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</row>
    <row r="47" spans="1:14" ht="16.5">
      <c r="A47" s="479" t="s">
        <v>49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</row>
    <row r="48" spans="1:14" ht="16.5">
      <c r="A48" s="480" t="s">
        <v>50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</row>
    <row r="49" spans="1:14" ht="16.5">
      <c r="A49" s="480" t="s">
        <v>51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</row>
    <row r="50" spans="1:14" ht="16.5">
      <c r="A50" s="480" t="s">
        <v>52</v>
      </c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</row>
    <row r="51" spans="1:14" ht="16.5">
      <c r="A51" s="480" t="s">
        <v>53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</row>
    <row r="52" spans="1:14" ht="16.5">
      <c r="A52" s="480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</row>
    <row r="53" spans="1:14" ht="16.5">
      <c r="A53" s="480"/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</row>
    <row r="54" spans="1:14" ht="16.5">
      <c r="A54" s="481" t="s">
        <v>54</v>
      </c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82" t="s">
        <v>55</v>
      </c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1:14" ht="16.5">
      <c r="A61" s="482" t="s">
        <v>56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</row>
    <row r="62" spans="1:14" ht="16.5">
      <c r="A62" s="484" t="s">
        <v>57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</row>
    <row r="63" spans="1:14" ht="16.5">
      <c r="A63" s="482" t="s">
        <v>58</v>
      </c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1:14" ht="16.5">
      <c r="A64" s="482" t="s">
        <v>59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86" t="s">
        <v>60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</row>
    <row r="67" spans="1:14" ht="16.5">
      <c r="A67" s="486" t="s">
        <v>61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</row>
    <row r="68" spans="1:14" ht="16.5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</row>
    <row r="69" spans="1:14" ht="16.5">
      <c r="A69" s="464" t="s">
        <v>20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</row>
    <row r="70" spans="1:14" ht="16.5">
      <c r="A70" s="464" t="s">
        <v>21</v>
      </c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87" t="s">
        <v>62</v>
      </c>
      <c r="B72" s="487"/>
      <c r="C72" s="487"/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88" t="s">
        <v>63</v>
      </c>
      <c r="B74" s="491" t="s">
        <v>64</v>
      </c>
      <c r="C74" s="494" t="s">
        <v>65</v>
      </c>
      <c r="D74" s="495"/>
      <c r="E74" s="495"/>
      <c r="F74" s="495"/>
      <c r="G74" s="495"/>
      <c r="H74" s="495"/>
      <c r="I74" s="496"/>
      <c r="J74" s="494" t="s">
        <v>66</v>
      </c>
      <c r="K74" s="503"/>
      <c r="L74" s="503"/>
      <c r="M74" s="504"/>
      <c r="N74" s="491" t="s">
        <v>67</v>
      </c>
    </row>
    <row r="75" spans="1:14" ht="12.75">
      <c r="A75" s="489"/>
      <c r="B75" s="492"/>
      <c r="C75" s="497"/>
      <c r="D75" s="498"/>
      <c r="E75" s="498"/>
      <c r="F75" s="498"/>
      <c r="G75" s="498"/>
      <c r="H75" s="498"/>
      <c r="I75" s="499"/>
      <c r="J75" s="500"/>
      <c r="K75" s="501"/>
      <c r="L75" s="501"/>
      <c r="M75" s="502"/>
      <c r="N75" s="492"/>
    </row>
    <row r="76" spans="1:14" ht="12.75">
      <c r="A76" s="489"/>
      <c r="B76" s="492"/>
      <c r="C76" s="497"/>
      <c r="D76" s="498"/>
      <c r="E76" s="498"/>
      <c r="F76" s="498"/>
      <c r="G76" s="498"/>
      <c r="H76" s="498"/>
      <c r="I76" s="499"/>
      <c r="J76" s="491" t="s">
        <v>68</v>
      </c>
      <c r="K76" s="491" t="s">
        <v>69</v>
      </c>
      <c r="L76" s="491" t="s">
        <v>70</v>
      </c>
      <c r="M76" s="491" t="s">
        <v>71</v>
      </c>
      <c r="N76" s="492"/>
    </row>
    <row r="77" spans="1:14" ht="12.75">
      <c r="A77" s="489"/>
      <c r="B77" s="492"/>
      <c r="C77" s="497"/>
      <c r="D77" s="498"/>
      <c r="E77" s="498"/>
      <c r="F77" s="498"/>
      <c r="G77" s="498"/>
      <c r="H77" s="498"/>
      <c r="I77" s="499"/>
      <c r="J77" s="492"/>
      <c r="K77" s="492"/>
      <c r="L77" s="492"/>
      <c r="M77" s="492"/>
      <c r="N77" s="492"/>
    </row>
    <row r="78" spans="1:14" ht="12.75">
      <c r="A78" s="489"/>
      <c r="B78" s="492"/>
      <c r="C78" s="497"/>
      <c r="D78" s="498"/>
      <c r="E78" s="498"/>
      <c r="F78" s="498"/>
      <c r="G78" s="498"/>
      <c r="H78" s="498"/>
      <c r="I78" s="499"/>
      <c r="J78" s="492"/>
      <c r="K78" s="492"/>
      <c r="L78" s="492"/>
      <c r="M78" s="492"/>
      <c r="N78" s="492"/>
    </row>
    <row r="79" spans="1:14" ht="12.75">
      <c r="A79" s="489"/>
      <c r="B79" s="492"/>
      <c r="C79" s="497"/>
      <c r="D79" s="498"/>
      <c r="E79" s="498"/>
      <c r="F79" s="498"/>
      <c r="G79" s="498"/>
      <c r="H79" s="498"/>
      <c r="I79" s="499"/>
      <c r="J79" s="492"/>
      <c r="K79" s="492"/>
      <c r="L79" s="492"/>
      <c r="M79" s="492"/>
      <c r="N79" s="492"/>
    </row>
    <row r="80" spans="1:14" ht="12.75">
      <c r="A80" s="490"/>
      <c r="B80" s="493"/>
      <c r="C80" s="500"/>
      <c r="D80" s="501"/>
      <c r="E80" s="501"/>
      <c r="F80" s="501"/>
      <c r="G80" s="501"/>
      <c r="H80" s="501"/>
      <c r="I80" s="502"/>
      <c r="J80" s="493"/>
      <c r="K80" s="493"/>
      <c r="L80" s="493"/>
      <c r="M80" s="493"/>
      <c r="N80" s="493"/>
    </row>
    <row r="81" spans="1:14" ht="16.5">
      <c r="A81" s="12">
        <v>1</v>
      </c>
      <c r="B81" s="13">
        <v>2</v>
      </c>
      <c r="C81" s="505">
        <v>3</v>
      </c>
      <c r="D81" s="506"/>
      <c r="E81" s="506"/>
      <c r="F81" s="506"/>
      <c r="G81" s="506"/>
      <c r="H81" s="506"/>
      <c r="I81" s="507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508" t="s">
        <v>12</v>
      </c>
      <c r="D86" s="508"/>
      <c r="E86" s="508"/>
      <c r="F86" s="508"/>
      <c r="G86" s="508"/>
      <c r="H86" s="508"/>
      <c r="I86" s="508"/>
      <c r="J86" s="21"/>
      <c r="K86" s="21"/>
      <c r="L86" s="21"/>
      <c r="M86" s="21"/>
      <c r="N86" s="21"/>
    </row>
    <row r="87" spans="1:14" ht="16.5">
      <c r="A87" s="20"/>
      <c r="B87" s="21"/>
      <c r="C87" s="509" t="s">
        <v>13</v>
      </c>
      <c r="D87" s="510"/>
      <c r="E87" s="510"/>
      <c r="F87" s="510"/>
      <c r="G87" s="510"/>
      <c r="H87" s="510"/>
      <c r="I87" s="511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91">
        <v>9</v>
      </c>
      <c r="B114" s="512"/>
      <c r="C114" s="512" t="s">
        <v>95</v>
      </c>
      <c r="D114" s="514"/>
      <c r="E114" s="514"/>
      <c r="F114" s="514"/>
      <c r="G114" s="514"/>
      <c r="H114" s="514"/>
      <c r="I114" s="515"/>
      <c r="J114" s="518">
        <f>J112*1.5%</f>
        <v>12204.664076406243</v>
      </c>
      <c r="K114" s="518"/>
      <c r="L114" s="512"/>
      <c r="M114" s="518"/>
      <c r="N114" s="520">
        <f>J114+K114</f>
        <v>12204.664076406243</v>
      </c>
    </row>
    <row r="115" spans="1:14" ht="12.75">
      <c r="A115" s="493"/>
      <c r="B115" s="513"/>
      <c r="C115" s="513"/>
      <c r="D115" s="516"/>
      <c r="E115" s="516"/>
      <c r="F115" s="516"/>
      <c r="G115" s="516"/>
      <c r="H115" s="516"/>
      <c r="I115" s="517"/>
      <c r="J115" s="519"/>
      <c r="K115" s="519"/>
      <c r="L115" s="513"/>
      <c r="M115" s="519"/>
      <c r="N115" s="521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508" t="s">
        <v>98</v>
      </c>
      <c r="D118" s="508"/>
      <c r="E118" s="508"/>
      <c r="F118" s="508"/>
      <c r="G118" s="508"/>
      <c r="H118" s="508"/>
      <c r="I118" s="508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508" t="s">
        <v>17</v>
      </c>
      <c r="D119" s="508"/>
      <c r="E119" s="508"/>
      <c r="F119" s="508"/>
      <c r="G119" s="508"/>
      <c r="H119" s="508"/>
      <c r="I119" s="508"/>
      <c r="J119" s="43"/>
      <c r="K119" s="38"/>
      <c r="L119" s="38"/>
      <c r="M119" s="41"/>
      <c r="N119" s="11"/>
    </row>
    <row r="120" spans="1:14" ht="12.75">
      <c r="A120" s="494">
        <v>10</v>
      </c>
      <c r="B120" s="512"/>
      <c r="C120" s="512" t="s">
        <v>99</v>
      </c>
      <c r="D120" s="522"/>
      <c r="E120" s="522"/>
      <c r="F120" s="522"/>
      <c r="G120" s="522"/>
      <c r="H120" s="522"/>
      <c r="I120" s="523"/>
      <c r="J120" s="518">
        <f>J118*0.4%</f>
        <v>3303.39574334729</v>
      </c>
      <c r="K120" s="518"/>
      <c r="L120" s="512"/>
      <c r="M120" s="518"/>
      <c r="N120" s="520">
        <f>J120+K120</f>
        <v>3303.39574334729</v>
      </c>
    </row>
    <row r="121" spans="1:14" ht="12.75">
      <c r="A121" s="500"/>
      <c r="B121" s="513"/>
      <c r="C121" s="513"/>
      <c r="D121" s="516"/>
      <c r="E121" s="516"/>
      <c r="F121" s="516"/>
      <c r="G121" s="516"/>
      <c r="H121" s="516"/>
      <c r="I121" s="517"/>
      <c r="J121" s="519"/>
      <c r="K121" s="519"/>
      <c r="L121" s="513"/>
      <c r="M121" s="519"/>
      <c r="N121" s="521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508" t="s">
        <v>101</v>
      </c>
      <c r="D123" s="508"/>
      <c r="E123" s="508"/>
      <c r="F123" s="508"/>
      <c r="G123" s="508"/>
      <c r="H123" s="508"/>
      <c r="I123" s="508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24" t="s">
        <v>103</v>
      </c>
      <c r="D126" s="525"/>
      <c r="E126" s="525"/>
      <c r="F126" s="525"/>
      <c r="G126" s="525"/>
      <c r="H126" s="525"/>
      <c r="I126" s="526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508" t="s">
        <v>104</v>
      </c>
      <c r="D127" s="508"/>
      <c r="E127" s="508"/>
      <c r="F127" s="508"/>
      <c r="G127" s="508"/>
      <c r="H127" s="508"/>
      <c r="I127" s="508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508" t="s">
        <v>105</v>
      </c>
      <c r="D128" s="508"/>
      <c r="E128" s="508"/>
      <c r="F128" s="508"/>
      <c r="G128" s="508"/>
      <c r="H128" s="508"/>
      <c r="I128" s="508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24" t="s">
        <v>109</v>
      </c>
      <c r="D134" s="525"/>
      <c r="E134" s="525"/>
      <c r="F134" s="525"/>
      <c r="G134" s="525"/>
      <c r="H134" s="525"/>
      <c r="I134" s="526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508" t="s">
        <v>112</v>
      </c>
      <c r="D137" s="508"/>
      <c r="E137" s="508"/>
      <c r="F137" s="508"/>
      <c r="G137" s="508"/>
      <c r="H137" s="508"/>
      <c r="I137" s="508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27" t="s">
        <v>113</v>
      </c>
      <c r="D138" s="528"/>
      <c r="E138" s="528"/>
      <c r="F138" s="528"/>
      <c r="G138" s="528"/>
      <c r="H138" s="528"/>
      <c r="I138" s="529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508" t="s">
        <v>6</v>
      </c>
      <c r="D141" s="508"/>
      <c r="E141" s="508"/>
      <c r="F141" s="508"/>
      <c r="G141" s="508"/>
      <c r="H141" s="508"/>
      <c r="I141" s="508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30"/>
      <c r="B143" s="530"/>
      <c r="C143" s="531" t="s">
        <v>116</v>
      </c>
      <c r="D143" s="532"/>
      <c r="E143" s="532"/>
      <c r="F143" s="532"/>
      <c r="G143" s="532"/>
      <c r="H143" s="532"/>
      <c r="I143" s="533"/>
      <c r="J143" s="520">
        <f>J141+J142</f>
        <v>1007751.7438025384</v>
      </c>
      <c r="K143" s="540"/>
      <c r="L143" s="540"/>
      <c r="M143" s="542">
        <f>M141+M142</f>
        <v>33642.984973090264</v>
      </c>
      <c r="N143" s="542">
        <f>N141+N142</f>
        <v>1041394.7287756285</v>
      </c>
    </row>
    <row r="144" spans="1:14" ht="12.75">
      <c r="A144" s="513"/>
      <c r="B144" s="513"/>
      <c r="C144" s="534"/>
      <c r="D144" s="535"/>
      <c r="E144" s="535"/>
      <c r="F144" s="535"/>
      <c r="G144" s="535"/>
      <c r="H144" s="535"/>
      <c r="I144" s="536"/>
      <c r="J144" s="539"/>
      <c r="K144" s="541"/>
      <c r="L144" s="541"/>
      <c r="M144" s="543"/>
      <c r="N144" s="543"/>
    </row>
    <row r="145" spans="1:14" ht="16.5">
      <c r="A145" s="20"/>
      <c r="B145" s="31"/>
      <c r="C145" s="544" t="s">
        <v>117</v>
      </c>
      <c r="D145" s="544"/>
      <c r="E145" s="544"/>
      <c r="F145" s="544"/>
      <c r="G145" s="544"/>
      <c r="H145" s="544"/>
      <c r="I145" s="544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68" t="s">
        <v>118</v>
      </c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</row>
    <row r="148" spans="1:14" ht="16.5">
      <c r="A148" s="537"/>
      <c r="B148" s="537"/>
      <c r="C148" s="537"/>
      <c r="D148" s="537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</row>
    <row r="149" spans="1:14" ht="16.5">
      <c r="A149" s="469" t="s">
        <v>119</v>
      </c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38"/>
      <c r="B151" s="538"/>
      <c r="C151" s="538"/>
      <c r="D151" s="538"/>
      <c r="E151" s="538"/>
      <c r="F151" s="538"/>
      <c r="G151" s="538"/>
      <c r="H151" s="538"/>
      <c r="I151" s="538"/>
      <c r="J151" s="538"/>
      <c r="K151" s="538"/>
      <c r="L151" s="538"/>
      <c r="M151" s="538"/>
      <c r="N151" s="538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411</v>
      </c>
      <c r="C2" s="64"/>
      <c r="D2" s="64"/>
      <c r="E2" s="303"/>
      <c r="F2" s="303"/>
      <c r="G2" s="303"/>
      <c r="H2" s="147"/>
      <c r="I2" s="66"/>
      <c r="J2" s="66"/>
    </row>
    <row r="3" spans="2:10" ht="16.5">
      <c r="B3" s="64" t="s">
        <v>313</v>
      </c>
      <c r="C3" s="64"/>
      <c r="D3" s="64"/>
      <c r="E3" s="303"/>
      <c r="F3" s="303"/>
      <c r="G3" s="303"/>
      <c r="H3" s="147"/>
      <c r="I3" s="66"/>
      <c r="J3" s="66"/>
    </row>
    <row r="6" spans="2:4" ht="30.75" customHeight="1">
      <c r="B6" s="211" t="s">
        <v>10</v>
      </c>
      <c r="C6" s="211" t="s">
        <v>177</v>
      </c>
      <c r="D6" s="211" t="s">
        <v>178</v>
      </c>
    </row>
    <row r="7" spans="2:4" ht="30.75" customHeight="1">
      <c r="B7" s="462">
        <v>1</v>
      </c>
      <c r="C7" s="212" t="s">
        <v>154</v>
      </c>
      <c r="D7" s="50">
        <f>'სამშენებლო სარემონტო'!L241</f>
        <v>0</v>
      </c>
    </row>
    <row r="8" spans="2:4" ht="30.75" customHeight="1">
      <c r="B8" s="462">
        <v>2</v>
      </c>
      <c r="C8" s="212" t="s">
        <v>454</v>
      </c>
      <c r="D8" s="50">
        <f>'სარეზერვუარო პარკი'!L119</f>
        <v>0</v>
      </c>
    </row>
    <row r="9" spans="2:4" ht="30.75" customHeight="1">
      <c r="B9" s="462">
        <v>3</v>
      </c>
      <c r="C9" s="212" t="s">
        <v>179</v>
      </c>
      <c r="D9" s="50">
        <f>'ეზოს კეთილმოწყობა'!L147</f>
        <v>0</v>
      </c>
    </row>
    <row r="10" spans="2:4" ht="30.75" customHeight="1">
      <c r="B10" s="462">
        <v>4</v>
      </c>
      <c r="C10" s="212" t="s">
        <v>180</v>
      </c>
      <c r="D10" s="50">
        <f>'ელ.სამონტაჟო'!L94</f>
        <v>0</v>
      </c>
    </row>
    <row r="11" spans="2:4" ht="30.75" customHeight="1">
      <c r="B11" s="462">
        <v>5</v>
      </c>
      <c r="C11" s="212" t="s">
        <v>302</v>
      </c>
      <c r="D11" s="50">
        <f>'გარე განათება'!L34</f>
        <v>0</v>
      </c>
    </row>
    <row r="12" spans="2:4" ht="30.75" customHeight="1">
      <c r="B12" s="462">
        <v>6</v>
      </c>
      <c r="C12" s="212" t="s">
        <v>181</v>
      </c>
      <c r="D12" s="50">
        <f>'წყალი,კანალიზაცია'!L110</f>
        <v>0</v>
      </c>
    </row>
    <row r="13" spans="2:4" ht="30.75" customHeight="1">
      <c r="B13" s="462">
        <v>7</v>
      </c>
      <c r="C13" s="212" t="s">
        <v>442</v>
      </c>
      <c r="D13" s="50">
        <f>'გათბობა გაგრილება'!I38</f>
        <v>0</v>
      </c>
    </row>
    <row r="14" spans="2:4" ht="30.75" customHeight="1">
      <c r="B14" s="213"/>
      <c r="C14" s="211" t="s">
        <v>5</v>
      </c>
      <c r="D14" s="214">
        <f>SUM(D7:D13)</f>
        <v>0</v>
      </c>
    </row>
    <row r="17" ht="13.5">
      <c r="D17" s="107"/>
    </row>
    <row r="19" ht="13.5">
      <c r="D19" s="2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4"/>
  <sheetViews>
    <sheetView zoomScalePageLayoutView="0" workbookViewId="0" topLeftCell="A9">
      <selection activeCell="J14" sqref="J14:J230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306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49" t="s">
        <v>10</v>
      </c>
      <c r="B10" s="127"/>
      <c r="C10" s="70"/>
      <c r="D10" s="551" t="s">
        <v>2</v>
      </c>
      <c r="E10" s="552"/>
      <c r="F10" s="553" t="s">
        <v>3</v>
      </c>
      <c r="G10" s="554"/>
      <c r="H10" s="555" t="s">
        <v>4</v>
      </c>
      <c r="I10" s="556"/>
      <c r="J10" s="555" t="s">
        <v>126</v>
      </c>
      <c r="K10" s="556"/>
      <c r="L10" s="557" t="s">
        <v>151</v>
      </c>
    </row>
    <row r="11" spans="1:12" ht="72" customHeight="1">
      <c r="A11" s="550"/>
      <c r="B11" s="85" t="s">
        <v>11</v>
      </c>
      <c r="C11" s="86" t="s">
        <v>1</v>
      </c>
      <c r="D11" s="125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58"/>
    </row>
    <row r="12" spans="1:12" ht="13.5">
      <c r="A12" s="75" t="s">
        <v>8</v>
      </c>
      <c r="B12" s="124">
        <v>2</v>
      </c>
      <c r="C12" s="126">
        <v>3</v>
      </c>
      <c r="D12" s="292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318"/>
      <c r="B13" s="548" t="s">
        <v>317</v>
      </c>
      <c r="C13" s="546"/>
      <c r="D13" s="546"/>
      <c r="E13" s="546"/>
      <c r="F13" s="319"/>
      <c r="G13" s="156"/>
      <c r="H13" s="157"/>
      <c r="I13" s="156"/>
      <c r="J13" s="156"/>
      <c r="K13" s="156"/>
      <c r="L13" s="158"/>
    </row>
    <row r="14" spans="1:12" ht="27">
      <c r="A14" s="320">
        <v>1</v>
      </c>
      <c r="B14" s="237" t="s">
        <v>318</v>
      </c>
      <c r="C14" s="171" t="s">
        <v>197</v>
      </c>
      <c r="D14" s="173"/>
      <c r="E14" s="173">
        <v>50</v>
      </c>
      <c r="F14" s="58"/>
      <c r="G14" s="58"/>
      <c r="H14" s="58"/>
      <c r="I14" s="58"/>
      <c r="J14" s="58"/>
      <c r="K14" s="58"/>
      <c r="L14" s="58"/>
    </row>
    <row r="15" spans="1:12" ht="13.5">
      <c r="A15" s="321"/>
      <c r="B15" s="291" t="s">
        <v>191</v>
      </c>
      <c r="C15" s="322" t="s">
        <v>0</v>
      </c>
      <c r="D15" s="323">
        <v>1</v>
      </c>
      <c r="E15" s="323">
        <f>E14*D15</f>
        <v>50</v>
      </c>
      <c r="F15" s="323"/>
      <c r="G15" s="324"/>
      <c r="H15" s="323"/>
      <c r="I15" s="324">
        <f>H15*E15</f>
        <v>0</v>
      </c>
      <c r="J15" s="323"/>
      <c r="K15" s="323"/>
      <c r="L15" s="324">
        <f>K15+I15+G15</f>
        <v>0</v>
      </c>
    </row>
    <row r="16" spans="1:12" ht="13.5">
      <c r="A16" s="321"/>
      <c r="B16" s="159" t="s">
        <v>155</v>
      </c>
      <c r="C16" s="119" t="s">
        <v>135</v>
      </c>
      <c r="D16" s="325">
        <v>0.036</v>
      </c>
      <c r="E16" s="169">
        <f>E14*D16</f>
        <v>1.7999999999999998</v>
      </c>
      <c r="F16" s="58"/>
      <c r="G16" s="58">
        <f>F16*E16</f>
        <v>0</v>
      </c>
      <c r="H16" s="58"/>
      <c r="I16" s="58"/>
      <c r="J16" s="58"/>
      <c r="K16" s="58"/>
      <c r="L16" s="324">
        <f aca="true" t="shared" si="0" ref="L16:L22">K16+I16+G16</f>
        <v>0</v>
      </c>
    </row>
    <row r="17" spans="1:12" ht="27">
      <c r="A17" s="320">
        <v>2</v>
      </c>
      <c r="B17" s="237" t="s">
        <v>319</v>
      </c>
      <c r="C17" s="171" t="s">
        <v>121</v>
      </c>
      <c r="D17" s="173"/>
      <c r="E17" s="173">
        <v>225</v>
      </c>
      <c r="F17" s="58"/>
      <c r="G17" s="58"/>
      <c r="H17" s="58"/>
      <c r="I17" s="58"/>
      <c r="J17" s="58"/>
      <c r="K17" s="58"/>
      <c r="L17" s="324"/>
    </row>
    <row r="18" spans="1:12" ht="13.5">
      <c r="A18" s="321"/>
      <c r="B18" s="291" t="s">
        <v>191</v>
      </c>
      <c r="C18" s="322" t="s">
        <v>0</v>
      </c>
      <c r="D18" s="323">
        <v>1</v>
      </c>
      <c r="E18" s="323">
        <f>E17*D18</f>
        <v>225</v>
      </c>
      <c r="F18" s="323"/>
      <c r="G18" s="324"/>
      <c r="H18" s="323"/>
      <c r="I18" s="324">
        <f>H18*E18</f>
        <v>0</v>
      </c>
      <c r="J18" s="323"/>
      <c r="K18" s="323"/>
      <c r="L18" s="324">
        <f t="shared" si="0"/>
        <v>0</v>
      </c>
    </row>
    <row r="19" spans="1:12" ht="13.5">
      <c r="A19" s="321"/>
      <c r="B19" s="159" t="s">
        <v>320</v>
      </c>
      <c r="C19" s="119" t="s">
        <v>124</v>
      </c>
      <c r="D19" s="169"/>
      <c r="E19" s="169">
        <v>102</v>
      </c>
      <c r="F19" s="58"/>
      <c r="G19" s="58">
        <f>F19*E19</f>
        <v>0</v>
      </c>
      <c r="H19" s="58"/>
      <c r="I19" s="58"/>
      <c r="J19" s="58"/>
      <c r="K19" s="58"/>
      <c r="L19" s="324">
        <f t="shared" si="0"/>
        <v>0</v>
      </c>
    </row>
    <row r="20" spans="1:12" ht="13.5">
      <c r="A20" s="321"/>
      <c r="B20" s="159" t="s">
        <v>321</v>
      </c>
      <c r="C20" s="119" t="s">
        <v>124</v>
      </c>
      <c r="D20" s="169"/>
      <c r="E20" s="169">
        <v>378</v>
      </c>
      <c r="F20" s="58"/>
      <c r="G20" s="58">
        <f>F20*E20</f>
        <v>0</v>
      </c>
      <c r="H20" s="58"/>
      <c r="I20" s="58"/>
      <c r="J20" s="58"/>
      <c r="K20" s="58"/>
      <c r="L20" s="324">
        <f t="shared" si="0"/>
        <v>0</v>
      </c>
    </row>
    <row r="21" spans="1:12" ht="13.5">
      <c r="A21" s="321"/>
      <c r="B21" s="159" t="s">
        <v>322</v>
      </c>
      <c r="C21" s="119" t="s">
        <v>121</v>
      </c>
      <c r="D21" s="169">
        <v>1</v>
      </c>
      <c r="E21" s="169">
        <f>E17*D21</f>
        <v>225</v>
      </c>
      <c r="F21" s="58"/>
      <c r="G21" s="58">
        <f>F21*E21</f>
        <v>0</v>
      </c>
      <c r="H21" s="58"/>
      <c r="I21" s="58"/>
      <c r="J21" s="58"/>
      <c r="K21" s="58"/>
      <c r="L21" s="324">
        <f t="shared" si="0"/>
        <v>0</v>
      </c>
    </row>
    <row r="22" spans="1:12" ht="13.5">
      <c r="A22" s="321"/>
      <c r="B22" s="163" t="s">
        <v>123</v>
      </c>
      <c r="C22" s="119" t="s">
        <v>0</v>
      </c>
      <c r="D22" s="169">
        <v>0.2</v>
      </c>
      <c r="E22" s="169">
        <f>E17*D22</f>
        <v>45</v>
      </c>
      <c r="F22" s="58"/>
      <c r="G22" s="58">
        <f>F22*E22</f>
        <v>0</v>
      </c>
      <c r="H22" s="58"/>
      <c r="I22" s="58"/>
      <c r="J22" s="58"/>
      <c r="K22" s="58"/>
      <c r="L22" s="324">
        <f t="shared" si="0"/>
        <v>0</v>
      </c>
    </row>
    <row r="23" spans="1:12" ht="15.75">
      <c r="A23" s="318"/>
      <c r="B23" s="548" t="s">
        <v>412</v>
      </c>
      <c r="C23" s="546"/>
      <c r="D23" s="546"/>
      <c r="E23" s="546"/>
      <c r="F23" s="319"/>
      <c r="G23" s="156"/>
      <c r="H23" s="157"/>
      <c r="I23" s="156"/>
      <c r="J23" s="156"/>
      <c r="K23" s="156"/>
      <c r="L23" s="158"/>
    </row>
    <row r="24" spans="1:12" ht="27">
      <c r="A24" s="229">
        <v>1</v>
      </c>
      <c r="B24" s="401" t="s">
        <v>413</v>
      </c>
      <c r="C24" s="138" t="s">
        <v>192</v>
      </c>
      <c r="D24" s="402"/>
      <c r="E24" s="142">
        <v>1</v>
      </c>
      <c r="F24" s="399"/>
      <c r="G24" s="77"/>
      <c r="H24" s="76"/>
      <c r="I24" s="77"/>
      <c r="J24" s="77"/>
      <c r="K24" s="77"/>
      <c r="L24" s="75"/>
    </row>
    <row r="25" spans="1:12" ht="13.5">
      <c r="A25" s="229"/>
      <c r="B25" s="355" t="s">
        <v>191</v>
      </c>
      <c r="C25" s="404" t="s">
        <v>0</v>
      </c>
      <c r="D25" s="356">
        <v>1</v>
      </c>
      <c r="E25" s="356">
        <f>E24*D25</f>
        <v>1</v>
      </c>
      <c r="F25" s="356"/>
      <c r="G25" s="358"/>
      <c r="H25" s="356"/>
      <c r="I25" s="358">
        <f>H25*E25</f>
        <v>0</v>
      </c>
      <c r="J25" s="356"/>
      <c r="K25" s="356"/>
      <c r="L25" s="324">
        <f>K25+I25+G25</f>
        <v>0</v>
      </c>
    </row>
    <row r="26" spans="1:12" ht="13.5">
      <c r="A26" s="228">
        <v>2</v>
      </c>
      <c r="B26" s="401" t="s">
        <v>414</v>
      </c>
      <c r="C26" s="399" t="s">
        <v>121</v>
      </c>
      <c r="D26" s="400"/>
      <c r="E26" s="405">
        <v>137.09</v>
      </c>
      <c r="F26" s="76"/>
      <c r="G26" s="77"/>
      <c r="H26" s="76"/>
      <c r="I26" s="77"/>
      <c r="J26" s="77"/>
      <c r="K26" s="77"/>
      <c r="L26" s="75"/>
    </row>
    <row r="27" spans="1:12" ht="13.5">
      <c r="A27" s="229"/>
      <c r="B27" s="355" t="s">
        <v>191</v>
      </c>
      <c r="C27" s="404" t="s">
        <v>0</v>
      </c>
      <c r="D27" s="356">
        <v>1</v>
      </c>
      <c r="E27" s="356">
        <f>E26*D27</f>
        <v>137.09</v>
      </c>
      <c r="F27" s="356"/>
      <c r="G27" s="358"/>
      <c r="H27" s="356"/>
      <c r="I27" s="358">
        <f>H27*E27</f>
        <v>0</v>
      </c>
      <c r="J27" s="356"/>
      <c r="K27" s="356"/>
      <c r="L27" s="324">
        <f>K27+I27+G27</f>
        <v>0</v>
      </c>
    </row>
    <row r="28" spans="1:12" ht="83.25" customHeight="1">
      <c r="A28" s="179">
        <v>3</v>
      </c>
      <c r="B28" s="401" t="s">
        <v>415</v>
      </c>
      <c r="C28" s="138" t="s">
        <v>121</v>
      </c>
      <c r="D28" s="402"/>
      <c r="E28" s="142">
        <v>125</v>
      </c>
      <c r="F28" s="242"/>
      <c r="G28" s="240"/>
      <c r="H28" s="242"/>
      <c r="I28" s="240"/>
      <c r="J28" s="240"/>
      <c r="K28" s="240"/>
      <c r="L28" s="263"/>
    </row>
    <row r="29" spans="1:12" ht="13.5">
      <c r="A29" s="229"/>
      <c r="B29" s="355" t="s">
        <v>191</v>
      </c>
      <c r="C29" s="404" t="s">
        <v>0</v>
      </c>
      <c r="D29" s="356">
        <v>1</v>
      </c>
      <c r="E29" s="356">
        <f>E28*D29</f>
        <v>125</v>
      </c>
      <c r="F29" s="356"/>
      <c r="G29" s="358"/>
      <c r="H29" s="356"/>
      <c r="I29" s="358">
        <f>H29*E29</f>
        <v>0</v>
      </c>
      <c r="J29" s="356"/>
      <c r="K29" s="356"/>
      <c r="L29" s="324">
        <f>K29+I29+G29</f>
        <v>0</v>
      </c>
    </row>
    <row r="30" spans="1:12" ht="13.5">
      <c r="A30" s="229"/>
      <c r="B30" s="406" t="s">
        <v>217</v>
      </c>
      <c r="C30" s="232" t="s">
        <v>121</v>
      </c>
      <c r="D30" s="143">
        <v>1</v>
      </c>
      <c r="E30" s="407">
        <f>E28*D30</f>
        <v>125</v>
      </c>
      <c r="F30" s="232"/>
      <c r="G30" s="407">
        <f>F30*E30</f>
        <v>0</v>
      </c>
      <c r="H30" s="232"/>
      <c r="I30" s="231"/>
      <c r="J30" s="231"/>
      <c r="K30" s="231"/>
      <c r="L30" s="403">
        <f>G30</f>
        <v>0</v>
      </c>
    </row>
    <row r="31" spans="1:12" ht="40.5">
      <c r="A31" s="179">
        <v>4</v>
      </c>
      <c r="B31" s="401" t="s">
        <v>416</v>
      </c>
      <c r="C31" s="138" t="s">
        <v>135</v>
      </c>
      <c r="D31" s="402"/>
      <c r="E31" s="142">
        <v>55</v>
      </c>
      <c r="F31" s="76"/>
      <c r="G31" s="77"/>
      <c r="H31" s="76"/>
      <c r="I31" s="77"/>
      <c r="J31" s="77"/>
      <c r="K31" s="77"/>
      <c r="L31" s="75"/>
    </row>
    <row r="32" spans="1:12" ht="13.5">
      <c r="A32" s="229"/>
      <c r="B32" s="355" t="s">
        <v>191</v>
      </c>
      <c r="C32" s="404" t="s">
        <v>0</v>
      </c>
      <c r="D32" s="356">
        <v>1</v>
      </c>
      <c r="E32" s="356">
        <f>E31*D32</f>
        <v>55</v>
      </c>
      <c r="F32" s="356"/>
      <c r="G32" s="358"/>
      <c r="H32" s="356"/>
      <c r="I32" s="358">
        <f>H32*E32</f>
        <v>0</v>
      </c>
      <c r="J32" s="356"/>
      <c r="K32" s="356"/>
      <c r="L32" s="324">
        <f>K32+I32+G32</f>
        <v>0</v>
      </c>
    </row>
    <row r="33" spans="1:12" ht="13.5">
      <c r="A33" s="229"/>
      <c r="B33" s="406" t="s">
        <v>417</v>
      </c>
      <c r="C33" s="232" t="s">
        <v>129</v>
      </c>
      <c r="D33" s="143">
        <v>1.75</v>
      </c>
      <c r="E33" s="407">
        <f>E31*D33</f>
        <v>96.25</v>
      </c>
      <c r="F33" s="232"/>
      <c r="G33" s="407"/>
      <c r="H33" s="232"/>
      <c r="I33" s="231"/>
      <c r="J33" s="407"/>
      <c r="K33" s="407">
        <f>J33*E33</f>
        <v>0</v>
      </c>
      <c r="L33" s="407">
        <f>K33</f>
        <v>0</v>
      </c>
    </row>
    <row r="34" spans="1:12" ht="35.25" customHeight="1">
      <c r="A34" s="137"/>
      <c r="B34" s="546" t="s">
        <v>421</v>
      </c>
      <c r="C34" s="546"/>
      <c r="D34" s="546"/>
      <c r="E34" s="546"/>
      <c r="F34" s="156"/>
      <c r="G34" s="156"/>
      <c r="H34" s="157"/>
      <c r="I34" s="156"/>
      <c r="J34" s="156"/>
      <c r="K34" s="156"/>
      <c r="L34" s="158"/>
    </row>
    <row r="35" spans="1:12" ht="13.5">
      <c r="A35" s="229">
        <v>1</v>
      </c>
      <c r="B35" s="408" t="s">
        <v>418</v>
      </c>
      <c r="C35" s="409" t="s">
        <v>192</v>
      </c>
      <c r="D35" s="410"/>
      <c r="E35" s="411">
        <v>1</v>
      </c>
      <c r="F35" s="409"/>
      <c r="G35" s="398"/>
      <c r="H35" s="126"/>
      <c r="I35" s="398"/>
      <c r="J35" s="398"/>
      <c r="K35" s="398"/>
      <c r="L35" s="124"/>
    </row>
    <row r="36" spans="1:12" ht="13.5">
      <c r="A36" s="229"/>
      <c r="B36" s="355" t="s">
        <v>191</v>
      </c>
      <c r="C36" s="404" t="s">
        <v>0</v>
      </c>
      <c r="D36" s="356">
        <v>1</v>
      </c>
      <c r="E36" s="356">
        <f>E35*D36</f>
        <v>1</v>
      </c>
      <c r="F36" s="356"/>
      <c r="G36" s="358"/>
      <c r="H36" s="356"/>
      <c r="I36" s="358">
        <f>H36*E36</f>
        <v>0</v>
      </c>
      <c r="J36" s="356"/>
      <c r="K36" s="356"/>
      <c r="L36" s="324">
        <f>K36+I36+G36</f>
        <v>0</v>
      </c>
    </row>
    <row r="37" spans="1:12" ht="40.5">
      <c r="A37" s="179">
        <v>2</v>
      </c>
      <c r="B37" s="401" t="s">
        <v>419</v>
      </c>
      <c r="C37" s="138" t="s">
        <v>135</v>
      </c>
      <c r="D37" s="402"/>
      <c r="E37" s="142">
        <v>113</v>
      </c>
      <c r="F37" s="76"/>
      <c r="G37" s="77"/>
      <c r="H37" s="76"/>
      <c r="I37" s="77"/>
      <c r="J37" s="77"/>
      <c r="K37" s="77"/>
      <c r="L37" s="75"/>
    </row>
    <row r="38" spans="1:12" ht="13.5">
      <c r="A38" s="229"/>
      <c r="B38" s="355" t="s">
        <v>152</v>
      </c>
      <c r="C38" s="404" t="s">
        <v>138</v>
      </c>
      <c r="D38" s="356">
        <v>0.1</v>
      </c>
      <c r="E38" s="356">
        <f>E37*D38</f>
        <v>11.3</v>
      </c>
      <c r="F38" s="356"/>
      <c r="G38" s="358"/>
      <c r="H38" s="356"/>
      <c r="I38" s="358"/>
      <c r="J38" s="356"/>
      <c r="K38" s="356">
        <f>J38*E38</f>
        <v>0</v>
      </c>
      <c r="L38" s="324">
        <f>K38+I38+G38</f>
        <v>0</v>
      </c>
    </row>
    <row r="39" spans="1:12" ht="13.5">
      <c r="A39" s="229"/>
      <c r="B39" s="406" t="s">
        <v>417</v>
      </c>
      <c r="C39" s="232" t="s">
        <v>129</v>
      </c>
      <c r="D39" s="143">
        <v>1.75</v>
      </c>
      <c r="E39" s="407">
        <f>E37*D39</f>
        <v>197.75</v>
      </c>
      <c r="F39" s="232"/>
      <c r="G39" s="407"/>
      <c r="H39" s="232"/>
      <c r="I39" s="231"/>
      <c r="J39" s="407"/>
      <c r="K39" s="407">
        <f>J39*E39</f>
        <v>0</v>
      </c>
      <c r="L39" s="407">
        <f>K39</f>
        <v>0</v>
      </c>
    </row>
    <row r="40" spans="1:12" ht="27">
      <c r="A40" s="228">
        <v>3</v>
      </c>
      <c r="B40" s="401" t="s">
        <v>420</v>
      </c>
      <c r="C40" s="138" t="s">
        <v>135</v>
      </c>
      <c r="D40" s="402"/>
      <c r="E40" s="142">
        <v>40.2</v>
      </c>
      <c r="F40" s="76"/>
      <c r="G40" s="77"/>
      <c r="H40" s="76"/>
      <c r="I40" s="77"/>
      <c r="J40" s="77"/>
      <c r="K40" s="77"/>
      <c r="L40" s="75"/>
    </row>
    <row r="41" spans="1:12" ht="13.5">
      <c r="A41" s="229"/>
      <c r="B41" s="355" t="s">
        <v>152</v>
      </c>
      <c r="C41" s="404" t="s">
        <v>138</v>
      </c>
      <c r="D41" s="356">
        <v>0.1</v>
      </c>
      <c r="E41" s="356">
        <f>E40*D41</f>
        <v>4.0200000000000005</v>
      </c>
      <c r="F41" s="356"/>
      <c r="G41" s="358"/>
      <c r="H41" s="356"/>
      <c r="I41" s="358"/>
      <c r="J41" s="356"/>
      <c r="K41" s="356">
        <f>J41*E41</f>
        <v>0</v>
      </c>
      <c r="L41" s="324">
        <f>K41+I41+G41</f>
        <v>0</v>
      </c>
    </row>
    <row r="42" spans="1:12" ht="13.5">
      <c r="A42" s="229"/>
      <c r="B42" s="182" t="s">
        <v>380</v>
      </c>
      <c r="C42" s="112" t="s">
        <v>138</v>
      </c>
      <c r="D42" s="58">
        <v>0.04</v>
      </c>
      <c r="E42" s="150">
        <f>E39*D42</f>
        <v>7.91</v>
      </c>
      <c r="F42" s="152"/>
      <c r="G42" s="150"/>
      <c r="H42" s="165"/>
      <c r="I42" s="150"/>
      <c r="J42" s="150"/>
      <c r="K42" s="58">
        <f>J42*E42</f>
        <v>0</v>
      </c>
      <c r="L42" s="150">
        <f>K42+I42+G42</f>
        <v>0</v>
      </c>
    </row>
    <row r="43" spans="1:12" ht="13.5">
      <c r="A43" s="229"/>
      <c r="B43" s="153" t="s">
        <v>195</v>
      </c>
      <c r="C43" s="232" t="s">
        <v>135</v>
      </c>
      <c r="D43" s="412">
        <v>1.22</v>
      </c>
      <c r="E43" s="407">
        <f>E40*D43</f>
        <v>49.044000000000004</v>
      </c>
      <c r="F43" s="232"/>
      <c r="G43" s="407">
        <f>F43*E43</f>
        <v>0</v>
      </c>
      <c r="H43" s="76"/>
      <c r="I43" s="77"/>
      <c r="J43" s="77"/>
      <c r="K43" s="77"/>
      <c r="L43" s="403">
        <f>G43</f>
        <v>0</v>
      </c>
    </row>
    <row r="44" spans="1:12" ht="27">
      <c r="A44" s="228">
        <v>4</v>
      </c>
      <c r="B44" s="401" t="s">
        <v>474</v>
      </c>
      <c r="C44" s="138" t="s">
        <v>135</v>
      </c>
      <c r="D44" s="402"/>
      <c r="E44" s="142">
        <v>11.83</v>
      </c>
      <c r="F44" s="76"/>
      <c r="G44" s="77"/>
      <c r="H44" s="76"/>
      <c r="I44" s="77"/>
      <c r="J44" s="77"/>
      <c r="K44" s="77"/>
      <c r="L44" s="75"/>
    </row>
    <row r="45" spans="1:12" ht="13.5">
      <c r="A45" s="229"/>
      <c r="B45" s="355" t="s">
        <v>191</v>
      </c>
      <c r="C45" s="404" t="s">
        <v>0</v>
      </c>
      <c r="D45" s="356">
        <v>1</v>
      </c>
      <c r="E45" s="356">
        <f>E44*D45</f>
        <v>11.83</v>
      </c>
      <c r="F45" s="356"/>
      <c r="G45" s="358"/>
      <c r="H45" s="356"/>
      <c r="I45" s="358">
        <f>H45*E45</f>
        <v>0</v>
      </c>
      <c r="J45" s="356"/>
      <c r="K45" s="356"/>
      <c r="L45" s="324">
        <f>K45+I45+G45</f>
        <v>0</v>
      </c>
    </row>
    <row r="46" spans="1:12" ht="13.5">
      <c r="A46" s="229"/>
      <c r="B46" s="406" t="s">
        <v>170</v>
      </c>
      <c r="C46" s="232" t="s">
        <v>135</v>
      </c>
      <c r="D46" s="143">
        <v>1.02</v>
      </c>
      <c r="E46" s="407">
        <f>E44*D46</f>
        <v>12.066600000000001</v>
      </c>
      <c r="F46" s="232"/>
      <c r="G46" s="407">
        <f>F46*E46</f>
        <v>0</v>
      </c>
      <c r="H46" s="232"/>
      <c r="I46" s="231"/>
      <c r="J46" s="407"/>
      <c r="K46" s="407"/>
      <c r="L46" s="407">
        <f>G46</f>
        <v>0</v>
      </c>
    </row>
    <row r="47" spans="1:12" ht="13.5">
      <c r="A47" s="229"/>
      <c r="B47" s="159" t="s">
        <v>147</v>
      </c>
      <c r="C47" s="112" t="s">
        <v>0</v>
      </c>
      <c r="D47" s="58">
        <v>1</v>
      </c>
      <c r="E47" s="58">
        <f>E45*D47</f>
        <v>11.83</v>
      </c>
      <c r="F47" s="58"/>
      <c r="G47" s="58"/>
      <c r="H47" s="58"/>
      <c r="I47" s="58"/>
      <c r="J47" s="58"/>
      <c r="K47" s="58">
        <f>J47*E47</f>
        <v>0</v>
      </c>
      <c r="L47" s="58">
        <f>K47+I47+G47</f>
        <v>0</v>
      </c>
    </row>
    <row r="48" spans="1:12" ht="27">
      <c r="A48" s="228">
        <v>5</v>
      </c>
      <c r="B48" s="164" t="s">
        <v>183</v>
      </c>
      <c r="C48" s="56" t="s">
        <v>135</v>
      </c>
      <c r="D48" s="112"/>
      <c r="E48" s="57">
        <v>32.05</v>
      </c>
      <c r="F48" s="58"/>
      <c r="G48" s="58"/>
      <c r="H48" s="58"/>
      <c r="I48" s="58"/>
      <c r="J48" s="58"/>
      <c r="K48" s="58"/>
      <c r="L48" s="57"/>
    </row>
    <row r="49" spans="1:12" ht="13.5">
      <c r="A49" s="229"/>
      <c r="B49" s="160" t="s">
        <v>149</v>
      </c>
      <c r="C49" s="112" t="s">
        <v>0</v>
      </c>
      <c r="D49" s="58">
        <v>1</v>
      </c>
      <c r="E49" s="58">
        <f>E48*D49</f>
        <v>32.05</v>
      </c>
      <c r="F49" s="58"/>
      <c r="G49" s="58"/>
      <c r="H49" s="58"/>
      <c r="I49" s="58">
        <f>H49*E49</f>
        <v>0</v>
      </c>
      <c r="J49" s="58"/>
      <c r="K49" s="58"/>
      <c r="L49" s="58">
        <f>I49+G49</f>
        <v>0</v>
      </c>
    </row>
    <row r="50" spans="1:12" ht="13.5">
      <c r="A50" s="229"/>
      <c r="B50" s="159" t="s">
        <v>147</v>
      </c>
      <c r="C50" s="112" t="s">
        <v>0</v>
      </c>
      <c r="D50" s="58">
        <v>1</v>
      </c>
      <c r="E50" s="58">
        <f>E48*D50</f>
        <v>32.05</v>
      </c>
      <c r="F50" s="58"/>
      <c r="G50" s="58"/>
      <c r="H50" s="58"/>
      <c r="I50" s="58"/>
      <c r="J50" s="58"/>
      <c r="K50" s="58">
        <f>J50*E50</f>
        <v>0</v>
      </c>
      <c r="L50" s="58">
        <f aca="true" t="shared" si="1" ref="L50:L56">K50+I50+G50</f>
        <v>0</v>
      </c>
    </row>
    <row r="51" spans="1:12" ht="13.5">
      <c r="A51" s="229"/>
      <c r="B51" s="159" t="s">
        <v>141</v>
      </c>
      <c r="C51" s="112" t="s">
        <v>135</v>
      </c>
      <c r="D51" s="58">
        <v>1.02</v>
      </c>
      <c r="E51" s="58">
        <f>E48*D51</f>
        <v>32.690999999999995</v>
      </c>
      <c r="F51" s="58"/>
      <c r="G51" s="58">
        <f aca="true" t="shared" si="2" ref="G51:G56">F51*E51</f>
        <v>0</v>
      </c>
      <c r="H51" s="58"/>
      <c r="I51" s="58"/>
      <c r="J51" s="58"/>
      <c r="K51" s="58"/>
      <c r="L51" s="58">
        <f t="shared" si="1"/>
        <v>0</v>
      </c>
    </row>
    <row r="52" spans="1:12" ht="13.5">
      <c r="A52" s="229"/>
      <c r="B52" s="159" t="s">
        <v>142</v>
      </c>
      <c r="C52" s="152" t="s">
        <v>121</v>
      </c>
      <c r="D52" s="110">
        <v>0.7</v>
      </c>
      <c r="E52" s="150">
        <f>E48*D52</f>
        <v>22.434999999999995</v>
      </c>
      <c r="F52" s="150"/>
      <c r="G52" s="58">
        <f t="shared" si="2"/>
        <v>0</v>
      </c>
      <c r="H52" s="150"/>
      <c r="I52" s="150"/>
      <c r="J52" s="150"/>
      <c r="K52" s="150"/>
      <c r="L52" s="150">
        <f t="shared" si="1"/>
        <v>0</v>
      </c>
    </row>
    <row r="53" spans="1:12" ht="13.5">
      <c r="A53" s="229"/>
      <c r="B53" s="159" t="s">
        <v>143</v>
      </c>
      <c r="C53" s="152" t="s">
        <v>135</v>
      </c>
      <c r="D53" s="110">
        <v>0.02</v>
      </c>
      <c r="E53" s="150">
        <f>E48*D53</f>
        <v>0.6409999999999999</v>
      </c>
      <c r="F53" s="150"/>
      <c r="G53" s="58">
        <f t="shared" si="2"/>
        <v>0</v>
      </c>
      <c r="H53" s="150"/>
      <c r="I53" s="150"/>
      <c r="J53" s="150"/>
      <c r="K53" s="150"/>
      <c r="L53" s="150">
        <f t="shared" si="1"/>
        <v>0</v>
      </c>
    </row>
    <row r="54" spans="1:12" ht="13.5">
      <c r="A54" s="229"/>
      <c r="B54" s="160" t="s">
        <v>184</v>
      </c>
      <c r="C54" s="152" t="s">
        <v>129</v>
      </c>
      <c r="D54" s="152" t="s">
        <v>130</v>
      </c>
      <c r="E54" s="150">
        <v>2.21</v>
      </c>
      <c r="F54" s="150"/>
      <c r="G54" s="150">
        <f t="shared" si="2"/>
        <v>0</v>
      </c>
      <c r="H54" s="150"/>
      <c r="I54" s="150"/>
      <c r="J54" s="150"/>
      <c r="K54" s="150"/>
      <c r="L54" s="150">
        <f t="shared" si="1"/>
        <v>0</v>
      </c>
    </row>
    <row r="55" spans="1:12" ht="13.5">
      <c r="A55" s="229"/>
      <c r="B55" s="160" t="s">
        <v>185</v>
      </c>
      <c r="C55" s="152" t="s">
        <v>129</v>
      </c>
      <c r="D55" s="152" t="s">
        <v>130</v>
      </c>
      <c r="E55" s="150">
        <v>0.055</v>
      </c>
      <c r="F55" s="150"/>
      <c r="G55" s="150">
        <f t="shared" si="2"/>
        <v>0</v>
      </c>
      <c r="H55" s="150"/>
      <c r="I55" s="150"/>
      <c r="J55" s="150"/>
      <c r="K55" s="150"/>
      <c r="L55" s="150">
        <f>K55+I55+G55</f>
        <v>0</v>
      </c>
    </row>
    <row r="56" spans="1:12" ht="13.5">
      <c r="A56" s="229"/>
      <c r="B56" s="163" t="s">
        <v>123</v>
      </c>
      <c r="C56" s="119" t="s">
        <v>0</v>
      </c>
      <c r="D56" s="169">
        <v>0.9</v>
      </c>
      <c r="E56" s="169">
        <f>E48*D56</f>
        <v>28.845</v>
      </c>
      <c r="F56" s="169"/>
      <c r="G56" s="169">
        <f t="shared" si="2"/>
        <v>0</v>
      </c>
      <c r="H56" s="169"/>
      <c r="I56" s="169"/>
      <c r="J56" s="169"/>
      <c r="K56" s="169"/>
      <c r="L56" s="169">
        <f t="shared" si="1"/>
        <v>0</v>
      </c>
    </row>
    <row r="57" spans="1:12" ht="27">
      <c r="A57" s="228">
        <v>6</v>
      </c>
      <c r="B57" s="237" t="s">
        <v>145</v>
      </c>
      <c r="C57" s="56" t="s">
        <v>135</v>
      </c>
      <c r="D57" s="112"/>
      <c r="E57" s="57">
        <v>2.63</v>
      </c>
      <c r="F57" s="58"/>
      <c r="G57" s="58"/>
      <c r="H57" s="58"/>
      <c r="I57" s="58"/>
      <c r="J57" s="58"/>
      <c r="K57" s="58"/>
      <c r="L57" s="57"/>
    </row>
    <row r="58" spans="1:12" ht="13.5">
      <c r="A58" s="229"/>
      <c r="B58" s="160" t="s">
        <v>150</v>
      </c>
      <c r="C58" s="112" t="s">
        <v>0</v>
      </c>
      <c r="D58" s="58">
        <v>1</v>
      </c>
      <c r="E58" s="58">
        <f>E57*D58</f>
        <v>2.63</v>
      </c>
      <c r="F58" s="58"/>
      <c r="G58" s="58"/>
      <c r="H58" s="58"/>
      <c r="I58" s="58">
        <f>H58*E58</f>
        <v>0</v>
      </c>
      <c r="J58" s="58"/>
      <c r="K58" s="58"/>
      <c r="L58" s="58">
        <f>I58+G58</f>
        <v>0</v>
      </c>
    </row>
    <row r="59" spans="1:12" ht="13.5">
      <c r="A59" s="229"/>
      <c r="B59" s="159" t="s">
        <v>147</v>
      </c>
      <c r="C59" s="112" t="s">
        <v>0</v>
      </c>
      <c r="D59" s="58">
        <v>1</v>
      </c>
      <c r="E59" s="58">
        <f>E57*D59</f>
        <v>2.63</v>
      </c>
      <c r="F59" s="58"/>
      <c r="G59" s="58"/>
      <c r="H59" s="58"/>
      <c r="I59" s="58"/>
      <c r="J59" s="58"/>
      <c r="K59" s="58">
        <f>J59*E59</f>
        <v>0</v>
      </c>
      <c r="L59" s="58">
        <f>K59+I59+G59</f>
        <v>0</v>
      </c>
    </row>
    <row r="60" spans="1:12" ht="13.5">
      <c r="A60" s="229"/>
      <c r="B60" s="162" t="s">
        <v>144</v>
      </c>
      <c r="C60" s="112" t="s">
        <v>135</v>
      </c>
      <c r="D60" s="58">
        <v>1.02</v>
      </c>
      <c r="E60" s="58">
        <f>E57*D60</f>
        <v>2.6826</v>
      </c>
      <c r="F60" s="58"/>
      <c r="G60" s="58">
        <f aca="true" t="shared" si="3" ref="G60:G65">F60*E60</f>
        <v>0</v>
      </c>
      <c r="H60" s="58"/>
      <c r="I60" s="58"/>
      <c r="J60" s="58"/>
      <c r="K60" s="58"/>
      <c r="L60" s="58">
        <f aca="true" t="shared" si="4" ref="L60:L65">K60+I60+G60</f>
        <v>0</v>
      </c>
    </row>
    <row r="61" spans="1:12" ht="13.5">
      <c r="A61" s="229"/>
      <c r="B61" s="162" t="s">
        <v>142</v>
      </c>
      <c r="C61" s="152" t="s">
        <v>121</v>
      </c>
      <c r="D61" s="110">
        <v>2.42</v>
      </c>
      <c r="E61" s="150">
        <f>E57*D61</f>
        <v>6.364599999999999</v>
      </c>
      <c r="F61" s="150"/>
      <c r="G61" s="58">
        <f t="shared" si="3"/>
        <v>0</v>
      </c>
      <c r="H61" s="150"/>
      <c r="I61" s="150"/>
      <c r="J61" s="150"/>
      <c r="K61" s="150"/>
      <c r="L61" s="58">
        <f t="shared" si="4"/>
        <v>0</v>
      </c>
    </row>
    <row r="62" spans="1:12" ht="13.5">
      <c r="A62" s="229"/>
      <c r="B62" s="162" t="s">
        <v>143</v>
      </c>
      <c r="C62" s="152" t="s">
        <v>135</v>
      </c>
      <c r="D62" s="110">
        <v>0.08</v>
      </c>
      <c r="E62" s="150">
        <f>E57*D62</f>
        <v>0.2104</v>
      </c>
      <c r="F62" s="150"/>
      <c r="G62" s="58">
        <f t="shared" si="3"/>
        <v>0</v>
      </c>
      <c r="H62" s="150"/>
      <c r="I62" s="150"/>
      <c r="J62" s="150"/>
      <c r="K62" s="150"/>
      <c r="L62" s="58">
        <f t="shared" si="4"/>
        <v>0</v>
      </c>
    </row>
    <row r="63" spans="1:12" ht="13.5">
      <c r="A63" s="229"/>
      <c r="B63" s="160" t="s">
        <v>184</v>
      </c>
      <c r="C63" s="152" t="s">
        <v>129</v>
      </c>
      <c r="D63" s="152" t="s">
        <v>130</v>
      </c>
      <c r="E63" s="150">
        <v>0.26</v>
      </c>
      <c r="F63" s="150"/>
      <c r="G63" s="150">
        <f t="shared" si="3"/>
        <v>0</v>
      </c>
      <c r="H63" s="150"/>
      <c r="I63" s="150"/>
      <c r="J63" s="150"/>
      <c r="K63" s="150"/>
      <c r="L63" s="58">
        <f t="shared" si="4"/>
        <v>0</v>
      </c>
    </row>
    <row r="64" spans="1:12" ht="13.5">
      <c r="A64" s="229"/>
      <c r="B64" s="160" t="s">
        <v>185</v>
      </c>
      <c r="C64" s="152" t="s">
        <v>129</v>
      </c>
      <c r="D64" s="152" t="s">
        <v>130</v>
      </c>
      <c r="E64" s="150">
        <v>0.094</v>
      </c>
      <c r="F64" s="150"/>
      <c r="G64" s="150">
        <f t="shared" si="3"/>
        <v>0</v>
      </c>
      <c r="H64" s="150"/>
      <c r="I64" s="150"/>
      <c r="J64" s="150"/>
      <c r="K64" s="150"/>
      <c r="L64" s="58">
        <f t="shared" si="4"/>
        <v>0</v>
      </c>
    </row>
    <row r="65" spans="1:12" ht="13.5">
      <c r="A65" s="229"/>
      <c r="B65" s="163" t="s">
        <v>123</v>
      </c>
      <c r="C65" s="112" t="s">
        <v>0</v>
      </c>
      <c r="D65" s="58">
        <v>0.9</v>
      </c>
      <c r="E65" s="58">
        <f>E57*D65</f>
        <v>2.367</v>
      </c>
      <c r="F65" s="58"/>
      <c r="G65" s="58">
        <f t="shared" si="3"/>
        <v>0</v>
      </c>
      <c r="H65" s="58"/>
      <c r="I65" s="58"/>
      <c r="J65" s="58"/>
      <c r="K65" s="58"/>
      <c r="L65" s="58">
        <f t="shared" si="4"/>
        <v>0</v>
      </c>
    </row>
    <row r="66" spans="1:12" ht="27">
      <c r="A66" s="179">
        <v>7</v>
      </c>
      <c r="B66" s="164" t="s">
        <v>146</v>
      </c>
      <c r="C66" s="56" t="s">
        <v>135</v>
      </c>
      <c r="D66" s="112"/>
      <c r="E66" s="57">
        <v>3.52</v>
      </c>
      <c r="F66" s="58"/>
      <c r="G66" s="58"/>
      <c r="H66" s="58"/>
      <c r="I66" s="58"/>
      <c r="J66" s="58"/>
      <c r="K66" s="58"/>
      <c r="L66" s="57"/>
    </row>
    <row r="67" spans="1:12" ht="13.5">
      <c r="A67" s="180"/>
      <c r="B67" s="160" t="s">
        <v>149</v>
      </c>
      <c r="C67" s="112" t="s">
        <v>0</v>
      </c>
      <c r="D67" s="58">
        <v>1</v>
      </c>
      <c r="E67" s="58">
        <f>E66*D67</f>
        <v>3.52</v>
      </c>
      <c r="F67" s="58"/>
      <c r="G67" s="58"/>
      <c r="H67" s="58"/>
      <c r="I67" s="58">
        <f>H67*E67</f>
        <v>0</v>
      </c>
      <c r="J67" s="58"/>
      <c r="K67" s="58"/>
      <c r="L67" s="58">
        <f>I67+G67</f>
        <v>0</v>
      </c>
    </row>
    <row r="68" spans="1:12" ht="13.5">
      <c r="A68" s="180"/>
      <c r="B68" s="159" t="s">
        <v>147</v>
      </c>
      <c r="C68" s="112" t="s">
        <v>0</v>
      </c>
      <c r="D68" s="58">
        <v>1</v>
      </c>
      <c r="E68" s="58">
        <f>E66*D68</f>
        <v>3.52</v>
      </c>
      <c r="F68" s="58"/>
      <c r="G68" s="58"/>
      <c r="H68" s="58"/>
      <c r="I68" s="58"/>
      <c r="J68" s="58"/>
      <c r="K68" s="58">
        <f>J68*E68</f>
        <v>0</v>
      </c>
      <c r="L68" s="58">
        <f>K68+I68+G68</f>
        <v>0</v>
      </c>
    </row>
    <row r="69" spans="1:12" ht="13.5">
      <c r="A69" s="180"/>
      <c r="B69" s="162" t="s">
        <v>144</v>
      </c>
      <c r="C69" s="112" t="s">
        <v>135</v>
      </c>
      <c r="D69" s="58">
        <v>1.02</v>
      </c>
      <c r="E69" s="58">
        <f>E66*D69</f>
        <v>3.5904000000000003</v>
      </c>
      <c r="F69" s="58"/>
      <c r="G69" s="58">
        <f aca="true" t="shared" si="5" ref="G69:G74">F69*E69</f>
        <v>0</v>
      </c>
      <c r="H69" s="58"/>
      <c r="I69" s="58"/>
      <c r="J69" s="58"/>
      <c r="K69" s="58"/>
      <c r="L69" s="58">
        <f aca="true" t="shared" si="6" ref="L69:L74">K69+I69+G69</f>
        <v>0</v>
      </c>
    </row>
    <row r="70" spans="1:12" ht="13.5">
      <c r="A70" s="180"/>
      <c r="B70" s="162" t="s">
        <v>142</v>
      </c>
      <c r="C70" s="152" t="s">
        <v>121</v>
      </c>
      <c r="D70" s="110">
        <v>2.46</v>
      </c>
      <c r="E70" s="150">
        <f>E66*D70</f>
        <v>8.6592</v>
      </c>
      <c r="F70" s="150"/>
      <c r="G70" s="58">
        <f t="shared" si="5"/>
        <v>0</v>
      </c>
      <c r="H70" s="150"/>
      <c r="I70" s="150"/>
      <c r="J70" s="150"/>
      <c r="K70" s="150"/>
      <c r="L70" s="58">
        <f t="shared" si="6"/>
        <v>0</v>
      </c>
    </row>
    <row r="71" spans="1:12" ht="13.5">
      <c r="A71" s="180"/>
      <c r="B71" s="162" t="s">
        <v>143</v>
      </c>
      <c r="C71" s="152" t="s">
        <v>135</v>
      </c>
      <c r="D71" s="110">
        <v>0.08</v>
      </c>
      <c r="E71" s="150">
        <f>E66*D71</f>
        <v>0.2816</v>
      </c>
      <c r="F71" s="150"/>
      <c r="G71" s="58">
        <f t="shared" si="5"/>
        <v>0</v>
      </c>
      <c r="H71" s="150"/>
      <c r="I71" s="150"/>
      <c r="J71" s="150"/>
      <c r="K71" s="150"/>
      <c r="L71" s="58">
        <f t="shared" si="6"/>
        <v>0</v>
      </c>
    </row>
    <row r="72" spans="1:12" ht="13.5">
      <c r="A72" s="180"/>
      <c r="B72" s="160" t="s">
        <v>184</v>
      </c>
      <c r="C72" s="152" t="s">
        <v>129</v>
      </c>
      <c r="D72" s="152" t="s">
        <v>130</v>
      </c>
      <c r="E72" s="150">
        <v>0.55</v>
      </c>
      <c r="F72" s="150"/>
      <c r="G72" s="150">
        <f t="shared" si="5"/>
        <v>0</v>
      </c>
      <c r="H72" s="150"/>
      <c r="I72" s="150"/>
      <c r="J72" s="150"/>
      <c r="K72" s="150"/>
      <c r="L72" s="58">
        <f t="shared" si="6"/>
        <v>0</v>
      </c>
    </row>
    <row r="73" spans="1:12" ht="13.5">
      <c r="A73" s="180"/>
      <c r="B73" s="160" t="s">
        <v>185</v>
      </c>
      <c r="C73" s="152" t="s">
        <v>129</v>
      </c>
      <c r="D73" s="152" t="s">
        <v>130</v>
      </c>
      <c r="E73" s="226">
        <v>0.095</v>
      </c>
      <c r="F73" s="150"/>
      <c r="G73" s="150">
        <f t="shared" si="5"/>
        <v>0</v>
      </c>
      <c r="H73" s="150"/>
      <c r="I73" s="150"/>
      <c r="J73" s="150"/>
      <c r="K73" s="150"/>
      <c r="L73" s="58">
        <f t="shared" si="6"/>
        <v>0</v>
      </c>
    </row>
    <row r="74" spans="1:12" ht="13.5">
      <c r="A74" s="180"/>
      <c r="B74" s="163" t="s">
        <v>123</v>
      </c>
      <c r="C74" s="119" t="s">
        <v>0</v>
      </c>
      <c r="D74" s="169">
        <v>0.9</v>
      </c>
      <c r="E74" s="169">
        <f>E66*D74</f>
        <v>3.168</v>
      </c>
      <c r="F74" s="169"/>
      <c r="G74" s="169">
        <f t="shared" si="5"/>
        <v>0</v>
      </c>
      <c r="H74" s="58"/>
      <c r="I74" s="58"/>
      <c r="J74" s="58"/>
      <c r="K74" s="58"/>
      <c r="L74" s="58">
        <f t="shared" si="6"/>
        <v>0</v>
      </c>
    </row>
    <row r="75" spans="1:12" ht="27">
      <c r="A75" s="179">
        <v>8</v>
      </c>
      <c r="B75" s="414" t="s">
        <v>423</v>
      </c>
      <c r="C75" s="171" t="s">
        <v>129</v>
      </c>
      <c r="D75" s="173"/>
      <c r="E75" s="173">
        <v>3.09</v>
      </c>
      <c r="F75" s="169"/>
      <c r="G75" s="169"/>
      <c r="H75" s="58"/>
      <c r="I75" s="58"/>
      <c r="J75" s="58"/>
      <c r="K75" s="58"/>
      <c r="L75" s="58"/>
    </row>
    <row r="76" spans="1:12" ht="13.5">
      <c r="A76" s="229"/>
      <c r="B76" s="160" t="s">
        <v>149</v>
      </c>
      <c r="C76" s="112" t="s">
        <v>0</v>
      </c>
      <c r="D76" s="58">
        <v>1</v>
      </c>
      <c r="E76" s="58">
        <f>E75*D76</f>
        <v>3.09</v>
      </c>
      <c r="F76" s="58"/>
      <c r="G76" s="58"/>
      <c r="H76" s="58"/>
      <c r="I76" s="58">
        <f>H76*E76</f>
        <v>0</v>
      </c>
      <c r="J76" s="58"/>
      <c r="K76" s="58"/>
      <c r="L76" s="58">
        <f>I76+G76</f>
        <v>0</v>
      </c>
    </row>
    <row r="77" spans="1:12" ht="13.5">
      <c r="A77" s="229"/>
      <c r="B77" s="413" t="s">
        <v>424</v>
      </c>
      <c r="C77" s="119" t="s">
        <v>129</v>
      </c>
      <c r="D77" s="169" t="s">
        <v>130</v>
      </c>
      <c r="E77" s="169">
        <v>2</v>
      </c>
      <c r="F77" s="169"/>
      <c r="G77" s="169">
        <f>F77*E77</f>
        <v>0</v>
      </c>
      <c r="H77" s="58"/>
      <c r="I77" s="58"/>
      <c r="J77" s="58"/>
      <c r="K77" s="58"/>
      <c r="L77" s="58">
        <f>G77</f>
        <v>0</v>
      </c>
    </row>
    <row r="78" spans="1:12" ht="13.5">
      <c r="A78" s="229"/>
      <c r="B78" s="413" t="s">
        <v>425</v>
      </c>
      <c r="C78" s="119" t="s">
        <v>129</v>
      </c>
      <c r="D78" s="169" t="s">
        <v>130</v>
      </c>
      <c r="E78" s="169">
        <v>1.02</v>
      </c>
      <c r="F78" s="169"/>
      <c r="G78" s="169">
        <f>F78*E78</f>
        <v>0</v>
      </c>
      <c r="H78" s="58"/>
      <c r="I78" s="58"/>
      <c r="J78" s="58"/>
      <c r="K78" s="58"/>
      <c r="L78" s="58">
        <f>G78</f>
        <v>0</v>
      </c>
    </row>
    <row r="79" spans="1:12" ht="13.5">
      <c r="A79" s="229"/>
      <c r="B79" s="413" t="s">
        <v>373</v>
      </c>
      <c r="C79" s="119" t="s">
        <v>129</v>
      </c>
      <c r="D79" s="169" t="s">
        <v>130</v>
      </c>
      <c r="E79" s="169">
        <v>0.07</v>
      </c>
      <c r="F79" s="169"/>
      <c r="G79" s="58">
        <f>F79*E79</f>
        <v>0</v>
      </c>
      <c r="H79" s="58"/>
      <c r="I79" s="58"/>
      <c r="J79" s="58"/>
      <c r="K79" s="58"/>
      <c r="L79" s="58">
        <f>G79</f>
        <v>0</v>
      </c>
    </row>
    <row r="80" spans="1:12" ht="13.5">
      <c r="A80" s="229"/>
      <c r="B80" s="300" t="s">
        <v>188</v>
      </c>
      <c r="C80" s="109" t="s">
        <v>159</v>
      </c>
      <c r="D80" s="154">
        <v>15</v>
      </c>
      <c r="E80" s="150">
        <f>E75*D80</f>
        <v>46.349999999999994</v>
      </c>
      <c r="F80" s="150"/>
      <c r="G80" s="150">
        <f>F80*E80</f>
        <v>0</v>
      </c>
      <c r="H80" s="150"/>
      <c r="I80" s="150"/>
      <c r="J80" s="150"/>
      <c r="K80" s="150"/>
      <c r="L80" s="191">
        <f>K80+I80+G80</f>
        <v>0</v>
      </c>
    </row>
    <row r="81" spans="1:12" ht="13.5">
      <c r="A81" s="229"/>
      <c r="B81" s="163" t="s">
        <v>123</v>
      </c>
      <c r="C81" s="119" t="s">
        <v>0</v>
      </c>
      <c r="D81" s="169">
        <v>10</v>
      </c>
      <c r="E81" s="169">
        <f>E75*D81</f>
        <v>30.9</v>
      </c>
      <c r="F81" s="169"/>
      <c r="G81" s="58">
        <f>F81*E81</f>
        <v>0</v>
      </c>
      <c r="H81" s="169"/>
      <c r="I81" s="169"/>
      <c r="J81" s="169"/>
      <c r="K81" s="169"/>
      <c r="L81" s="191">
        <f>K81+I81+G81</f>
        <v>0</v>
      </c>
    </row>
    <row r="82" spans="1:12" ht="27">
      <c r="A82" s="179">
        <v>9</v>
      </c>
      <c r="B82" s="354" t="s">
        <v>422</v>
      </c>
      <c r="C82" s="56" t="s">
        <v>129</v>
      </c>
      <c r="D82" s="57"/>
      <c r="E82" s="57">
        <v>0.86</v>
      </c>
      <c r="F82" s="58"/>
      <c r="G82" s="58"/>
      <c r="H82" s="58"/>
      <c r="I82" s="58"/>
      <c r="J82" s="58"/>
      <c r="K82" s="58"/>
      <c r="L82" s="58"/>
    </row>
    <row r="83" spans="1:12" ht="13.5">
      <c r="A83" s="229"/>
      <c r="B83" s="160" t="s">
        <v>149</v>
      </c>
      <c r="C83" s="112" t="s">
        <v>0</v>
      </c>
      <c r="D83" s="58">
        <v>1</v>
      </c>
      <c r="E83" s="58">
        <f>E82*D83</f>
        <v>0.86</v>
      </c>
      <c r="F83" s="58"/>
      <c r="G83" s="58"/>
      <c r="H83" s="58"/>
      <c r="I83" s="58">
        <f>H83*E83</f>
        <v>0</v>
      </c>
      <c r="J83" s="58"/>
      <c r="K83" s="58"/>
      <c r="L83" s="58">
        <f>I83+G83</f>
        <v>0</v>
      </c>
    </row>
    <row r="84" spans="1:12" ht="13.5">
      <c r="A84" s="229"/>
      <c r="B84" s="413" t="s">
        <v>424</v>
      </c>
      <c r="C84" s="119" t="s">
        <v>129</v>
      </c>
      <c r="D84" s="169" t="s">
        <v>130</v>
      </c>
      <c r="E84" s="169">
        <v>0.29</v>
      </c>
      <c r="F84" s="169"/>
      <c r="G84" s="169">
        <f>F84*E84</f>
        <v>0</v>
      </c>
      <c r="H84" s="58"/>
      <c r="I84" s="58"/>
      <c r="J84" s="58"/>
      <c r="K84" s="58"/>
      <c r="L84" s="58">
        <f>G84</f>
        <v>0</v>
      </c>
    </row>
    <row r="85" spans="1:12" ht="13.5">
      <c r="A85" s="229"/>
      <c r="B85" s="413" t="s">
        <v>373</v>
      </c>
      <c r="C85" s="119" t="s">
        <v>129</v>
      </c>
      <c r="D85" s="169" t="s">
        <v>130</v>
      </c>
      <c r="E85" s="169">
        <v>0.57</v>
      </c>
      <c r="F85" s="169"/>
      <c r="G85" s="58">
        <f>F85*E85</f>
        <v>0</v>
      </c>
      <c r="H85" s="58"/>
      <c r="I85" s="58"/>
      <c r="J85" s="58"/>
      <c r="K85" s="58"/>
      <c r="L85" s="58">
        <f>G85</f>
        <v>0</v>
      </c>
    </row>
    <row r="86" spans="1:12" ht="13.5">
      <c r="A86" s="229"/>
      <c r="B86" s="300" t="s">
        <v>188</v>
      </c>
      <c r="C86" s="109" t="s">
        <v>159</v>
      </c>
      <c r="D86" s="154">
        <v>15</v>
      </c>
      <c r="E86" s="150">
        <f>E82*D86</f>
        <v>12.9</v>
      </c>
      <c r="F86" s="150"/>
      <c r="G86" s="150">
        <f>F86*E86</f>
        <v>0</v>
      </c>
      <c r="H86" s="150"/>
      <c r="I86" s="150"/>
      <c r="J86" s="150"/>
      <c r="K86" s="150"/>
      <c r="L86" s="191">
        <f>K86+I86+G86</f>
        <v>0</v>
      </c>
    </row>
    <row r="87" spans="1:12" ht="13.5">
      <c r="A87" s="229"/>
      <c r="B87" s="163" t="s">
        <v>123</v>
      </c>
      <c r="C87" s="119" t="s">
        <v>0</v>
      </c>
      <c r="D87" s="169">
        <v>10</v>
      </c>
      <c r="E87" s="169">
        <f>E82*D87</f>
        <v>8.6</v>
      </c>
      <c r="F87" s="169"/>
      <c r="G87" s="58">
        <f>F87*E87</f>
        <v>0</v>
      </c>
      <c r="H87" s="169"/>
      <c r="I87" s="169"/>
      <c r="J87" s="169"/>
      <c r="K87" s="169"/>
      <c r="L87" s="191">
        <f>K87+I87+G87</f>
        <v>0</v>
      </c>
    </row>
    <row r="88" spans="1:14" ht="27">
      <c r="A88" s="118">
        <v>10</v>
      </c>
      <c r="B88" s="164" t="s">
        <v>164</v>
      </c>
      <c r="C88" s="56" t="s">
        <v>129</v>
      </c>
      <c r="D88" s="112"/>
      <c r="E88" s="57">
        <v>3.95</v>
      </c>
      <c r="F88" s="57"/>
      <c r="G88" s="57"/>
      <c r="H88" s="57"/>
      <c r="I88" s="57"/>
      <c r="J88" s="57"/>
      <c r="K88" s="57"/>
      <c r="L88" s="57"/>
      <c r="N88" s="107"/>
    </row>
    <row r="89" spans="1:12" ht="13.5">
      <c r="A89" s="190"/>
      <c r="B89" s="302" t="s">
        <v>171</v>
      </c>
      <c r="C89" s="112" t="s">
        <v>0</v>
      </c>
      <c r="D89" s="217">
        <v>1</v>
      </c>
      <c r="E89" s="186">
        <f>E88*D89</f>
        <v>3.95</v>
      </c>
      <c r="F89" s="187"/>
      <c r="G89" s="186"/>
      <c r="H89" s="186"/>
      <c r="I89" s="186">
        <f>H89*E89</f>
        <v>0</v>
      </c>
      <c r="J89" s="186"/>
      <c r="K89" s="186"/>
      <c r="L89" s="186">
        <f>I89+G89</f>
        <v>0</v>
      </c>
    </row>
    <row r="90" spans="1:12" ht="13.5">
      <c r="A90" s="85"/>
      <c r="B90" s="218" t="s">
        <v>165</v>
      </c>
      <c r="C90" s="87" t="s">
        <v>190</v>
      </c>
      <c r="D90" s="88">
        <v>20</v>
      </c>
      <c r="E90" s="89">
        <f>E88*D90</f>
        <v>79</v>
      </c>
      <c r="F90" s="146"/>
      <c r="G90" s="146">
        <f>F90*E90</f>
        <v>0</v>
      </c>
      <c r="H90" s="146"/>
      <c r="I90" s="146"/>
      <c r="J90" s="146"/>
      <c r="K90" s="146"/>
      <c r="L90" s="146">
        <f>G90</f>
        <v>0</v>
      </c>
    </row>
    <row r="91" spans="1:12" ht="15.75">
      <c r="A91" s="318"/>
      <c r="B91" s="548" t="s">
        <v>426</v>
      </c>
      <c r="C91" s="546"/>
      <c r="D91" s="546"/>
      <c r="E91" s="546"/>
      <c r="F91" s="319"/>
      <c r="G91" s="156"/>
      <c r="H91" s="157"/>
      <c r="I91" s="156"/>
      <c r="J91" s="156"/>
      <c r="K91" s="156"/>
      <c r="L91" s="158"/>
    </row>
    <row r="92" spans="1:12" ht="27">
      <c r="A92" s="180">
        <v>1</v>
      </c>
      <c r="B92" s="354" t="s">
        <v>427</v>
      </c>
      <c r="C92" s="56" t="s">
        <v>121</v>
      </c>
      <c r="D92" s="57"/>
      <c r="E92" s="57">
        <v>137.09</v>
      </c>
      <c r="F92" s="58"/>
      <c r="G92" s="58"/>
      <c r="H92" s="58"/>
      <c r="I92" s="58"/>
      <c r="J92" s="58"/>
      <c r="K92" s="58"/>
      <c r="L92" s="58"/>
    </row>
    <row r="93" spans="1:12" ht="13.5">
      <c r="A93" s="229"/>
      <c r="B93" s="148" t="s">
        <v>149</v>
      </c>
      <c r="C93" s="112" t="s">
        <v>0</v>
      </c>
      <c r="D93" s="58">
        <v>1</v>
      </c>
      <c r="E93" s="58">
        <f>E92*D93</f>
        <v>137.09</v>
      </c>
      <c r="F93" s="58"/>
      <c r="G93" s="58"/>
      <c r="H93" s="58"/>
      <c r="I93" s="58">
        <f>H93*E93</f>
        <v>0</v>
      </c>
      <c r="J93" s="58"/>
      <c r="K93" s="58"/>
      <c r="L93" s="58">
        <f>K93+I93+G93</f>
        <v>0</v>
      </c>
    </row>
    <row r="94" spans="1:12" ht="13.5">
      <c r="A94" s="229"/>
      <c r="B94" s="148" t="s">
        <v>314</v>
      </c>
      <c r="C94" s="112" t="s">
        <v>121</v>
      </c>
      <c r="D94" s="112">
        <v>1.08</v>
      </c>
      <c r="E94" s="58">
        <f>E92*D94</f>
        <v>148.05720000000002</v>
      </c>
      <c r="F94" s="58"/>
      <c r="G94" s="58">
        <f>F94*E94</f>
        <v>0</v>
      </c>
      <c r="H94" s="58"/>
      <c r="I94" s="58"/>
      <c r="J94" s="58"/>
      <c r="K94" s="58"/>
      <c r="L94" s="58">
        <f>G94</f>
        <v>0</v>
      </c>
    </row>
    <row r="95" spans="1:12" ht="13.5">
      <c r="A95" s="229"/>
      <c r="B95" s="148" t="s">
        <v>196</v>
      </c>
      <c r="C95" s="112" t="s">
        <v>197</v>
      </c>
      <c r="D95" s="58">
        <v>8</v>
      </c>
      <c r="E95" s="58">
        <f>E92*D95</f>
        <v>1096.72</v>
      </c>
      <c r="F95" s="58"/>
      <c r="G95" s="58">
        <f>F95*E95</f>
        <v>0</v>
      </c>
      <c r="H95" s="58"/>
      <c r="I95" s="58"/>
      <c r="J95" s="58"/>
      <c r="K95" s="58"/>
      <c r="L95" s="58">
        <f>G95</f>
        <v>0</v>
      </c>
    </row>
    <row r="96" spans="1:12" ht="13.5">
      <c r="A96" s="229"/>
      <c r="B96" s="168" t="s">
        <v>123</v>
      </c>
      <c r="C96" s="109" t="s">
        <v>0</v>
      </c>
      <c r="D96" s="154">
        <v>0.1</v>
      </c>
      <c r="E96" s="154">
        <f>E92*D96</f>
        <v>13.709000000000001</v>
      </c>
      <c r="F96" s="154"/>
      <c r="G96" s="150">
        <f>F96*E96</f>
        <v>0</v>
      </c>
      <c r="H96" s="150"/>
      <c r="I96" s="150"/>
      <c r="J96" s="150"/>
      <c r="K96" s="150"/>
      <c r="L96" s="58">
        <f>K96+I96+G96</f>
        <v>0</v>
      </c>
    </row>
    <row r="97" spans="1:12" ht="27">
      <c r="A97" s="119">
        <v>2</v>
      </c>
      <c r="B97" s="170" t="s">
        <v>429</v>
      </c>
      <c r="C97" s="171" t="s">
        <v>121</v>
      </c>
      <c r="D97" s="173"/>
      <c r="E97" s="173">
        <v>56.81</v>
      </c>
      <c r="F97" s="150"/>
      <c r="G97" s="150"/>
      <c r="H97" s="150"/>
      <c r="I97" s="150"/>
      <c r="J97" s="150"/>
      <c r="K97" s="150"/>
      <c r="L97" s="58"/>
    </row>
    <row r="98" spans="1:12" ht="13.5">
      <c r="A98" s="175"/>
      <c r="B98" s="148" t="s">
        <v>149</v>
      </c>
      <c r="C98" s="112" t="s">
        <v>0</v>
      </c>
      <c r="D98" s="58">
        <v>1</v>
      </c>
      <c r="E98" s="58">
        <f>E97*D98</f>
        <v>56.81</v>
      </c>
      <c r="F98" s="58"/>
      <c r="G98" s="58"/>
      <c r="H98" s="58"/>
      <c r="I98" s="58">
        <f>H98*E98</f>
        <v>0</v>
      </c>
      <c r="J98" s="58"/>
      <c r="K98" s="58"/>
      <c r="L98" s="58">
        <f>K98+I98+G98</f>
        <v>0</v>
      </c>
    </row>
    <row r="99" spans="1:12" ht="13.5">
      <c r="A99" s="175"/>
      <c r="B99" s="148" t="s">
        <v>428</v>
      </c>
      <c r="C99" s="112" t="s">
        <v>121</v>
      </c>
      <c r="D99" s="112">
        <v>1.02</v>
      </c>
      <c r="E99" s="58">
        <f>E97*D99</f>
        <v>57.946200000000005</v>
      </c>
      <c r="F99" s="58"/>
      <c r="G99" s="58">
        <f>F99*E99</f>
        <v>0</v>
      </c>
      <c r="H99" s="58"/>
      <c r="I99" s="58"/>
      <c r="J99" s="58"/>
      <c r="K99" s="58"/>
      <c r="L99" s="58">
        <f>G99</f>
        <v>0</v>
      </c>
    </row>
    <row r="100" spans="1:12" ht="27">
      <c r="A100" s="175"/>
      <c r="B100" s="148" t="s">
        <v>198</v>
      </c>
      <c r="C100" s="112" t="s">
        <v>121</v>
      </c>
      <c r="D100" s="112"/>
      <c r="E100" s="58">
        <v>21.12</v>
      </c>
      <c r="F100" s="58"/>
      <c r="G100" s="58">
        <f>F100*E100</f>
        <v>0</v>
      </c>
      <c r="H100" s="58"/>
      <c r="I100" s="58"/>
      <c r="J100" s="58"/>
      <c r="K100" s="58"/>
      <c r="L100" s="58">
        <f>G100</f>
        <v>0</v>
      </c>
    </row>
    <row r="101" spans="1:12" ht="13.5">
      <c r="A101" s="175"/>
      <c r="B101" s="148" t="s">
        <v>196</v>
      </c>
      <c r="C101" s="112" t="s">
        <v>197</v>
      </c>
      <c r="D101" s="58">
        <v>8</v>
      </c>
      <c r="E101" s="58">
        <f>E97*D101</f>
        <v>454.48</v>
      </c>
      <c r="F101" s="58"/>
      <c r="G101" s="58">
        <f>F101*E101</f>
        <v>0</v>
      </c>
      <c r="H101" s="58"/>
      <c r="I101" s="58"/>
      <c r="J101" s="58"/>
      <c r="K101" s="58"/>
      <c r="L101" s="58">
        <f>G101</f>
        <v>0</v>
      </c>
    </row>
    <row r="102" spans="1:12" ht="13.5">
      <c r="A102" s="175"/>
      <c r="B102" s="168" t="s">
        <v>123</v>
      </c>
      <c r="C102" s="109" t="s">
        <v>0</v>
      </c>
      <c r="D102" s="154">
        <v>0.1</v>
      </c>
      <c r="E102" s="154">
        <f>E97*D102</f>
        <v>5.681000000000001</v>
      </c>
      <c r="F102" s="154"/>
      <c r="G102" s="150">
        <f>F102*E102</f>
        <v>0</v>
      </c>
      <c r="H102" s="150"/>
      <c r="I102" s="150"/>
      <c r="J102" s="150"/>
      <c r="K102" s="150"/>
      <c r="L102" s="58">
        <f>K102+I102+G102</f>
        <v>0</v>
      </c>
    </row>
    <row r="103" spans="1:12" ht="27">
      <c r="A103" s="119">
        <v>3</v>
      </c>
      <c r="B103" s="170" t="s">
        <v>430</v>
      </c>
      <c r="C103" s="171" t="s">
        <v>121</v>
      </c>
      <c r="D103" s="173"/>
      <c r="E103" s="173">
        <v>22.05</v>
      </c>
      <c r="F103" s="150"/>
      <c r="G103" s="150"/>
      <c r="H103" s="150"/>
      <c r="I103" s="150"/>
      <c r="J103" s="150"/>
      <c r="K103" s="150"/>
      <c r="L103" s="58"/>
    </row>
    <row r="104" spans="1:12" ht="13.5">
      <c r="A104" s="175"/>
      <c r="B104" s="148" t="s">
        <v>149</v>
      </c>
      <c r="C104" s="112" t="s">
        <v>0</v>
      </c>
      <c r="D104" s="58">
        <v>1</v>
      </c>
      <c r="E104" s="58">
        <f>E103*D104</f>
        <v>22.05</v>
      </c>
      <c r="F104" s="58"/>
      <c r="G104" s="58"/>
      <c r="H104" s="58"/>
      <c r="I104" s="58">
        <f>H104*E104</f>
        <v>0</v>
      </c>
      <c r="J104" s="58"/>
      <c r="K104" s="58"/>
      <c r="L104" s="58">
        <f>K104+I104+G104</f>
        <v>0</v>
      </c>
    </row>
    <row r="105" spans="1:12" ht="13.5">
      <c r="A105" s="175"/>
      <c r="B105" s="148" t="s">
        <v>431</v>
      </c>
      <c r="C105" s="112" t="s">
        <v>121</v>
      </c>
      <c r="D105" s="112">
        <v>1.1</v>
      </c>
      <c r="E105" s="58">
        <f>E103*D105</f>
        <v>24.255000000000003</v>
      </c>
      <c r="F105" s="58"/>
      <c r="G105" s="58">
        <f>F105*E105</f>
        <v>0</v>
      </c>
      <c r="H105" s="58"/>
      <c r="I105" s="58"/>
      <c r="J105" s="58"/>
      <c r="K105" s="58"/>
      <c r="L105" s="58">
        <f>G105</f>
        <v>0</v>
      </c>
    </row>
    <row r="106" spans="1:12" ht="13.5">
      <c r="A106" s="175"/>
      <c r="B106" s="168" t="s">
        <v>123</v>
      </c>
      <c r="C106" s="109" t="s">
        <v>0</v>
      </c>
      <c r="D106" s="154">
        <v>2</v>
      </c>
      <c r="E106" s="154">
        <f>E103*D106</f>
        <v>44.1</v>
      </c>
      <c r="F106" s="154"/>
      <c r="G106" s="150">
        <f>F106*E106</f>
        <v>0</v>
      </c>
      <c r="H106" s="150"/>
      <c r="I106" s="150"/>
      <c r="J106" s="150"/>
      <c r="K106" s="150"/>
      <c r="L106" s="58">
        <f>K106+I106+G106</f>
        <v>0</v>
      </c>
    </row>
    <row r="107" spans="1:12" ht="27">
      <c r="A107" s="119">
        <v>4</v>
      </c>
      <c r="B107" s="91" t="s">
        <v>199</v>
      </c>
      <c r="C107" s="56" t="s">
        <v>124</v>
      </c>
      <c r="D107" s="57"/>
      <c r="E107" s="57">
        <v>34</v>
      </c>
      <c r="F107" s="150"/>
      <c r="G107" s="116"/>
      <c r="H107" s="116"/>
      <c r="I107" s="116"/>
      <c r="J107" s="116"/>
      <c r="K107" s="116"/>
      <c r="L107" s="116"/>
    </row>
    <row r="108" spans="1:12" ht="13.5">
      <c r="A108" s="175"/>
      <c r="B108" s="148" t="s">
        <v>149</v>
      </c>
      <c r="C108" s="112" t="s">
        <v>0</v>
      </c>
      <c r="D108" s="58">
        <v>1</v>
      </c>
      <c r="E108" s="58">
        <f>E107*D108</f>
        <v>34</v>
      </c>
      <c r="F108" s="58"/>
      <c r="G108" s="58"/>
      <c r="H108" s="58"/>
      <c r="I108" s="58">
        <f>H108*E108</f>
        <v>0</v>
      </c>
      <c r="J108" s="58"/>
      <c r="K108" s="58"/>
      <c r="L108" s="58">
        <f aca="true" t="shared" si="7" ref="L108:L113">K108+I108+G108</f>
        <v>0</v>
      </c>
    </row>
    <row r="109" spans="1:12" ht="13.5">
      <c r="A109" s="175"/>
      <c r="B109" s="166" t="s">
        <v>329</v>
      </c>
      <c r="C109" s="90" t="s">
        <v>124</v>
      </c>
      <c r="D109" s="150"/>
      <c r="E109" s="150">
        <v>19</v>
      </c>
      <c r="F109" s="150"/>
      <c r="G109" s="150">
        <f>F109*E109</f>
        <v>0</v>
      </c>
      <c r="H109" s="150"/>
      <c r="I109" s="150"/>
      <c r="J109" s="150"/>
      <c r="K109" s="150"/>
      <c r="L109" s="58">
        <f t="shared" si="7"/>
        <v>0</v>
      </c>
    </row>
    <row r="110" spans="1:12" ht="13.5">
      <c r="A110" s="175"/>
      <c r="B110" s="166" t="s">
        <v>327</v>
      </c>
      <c r="C110" s="90" t="s">
        <v>124</v>
      </c>
      <c r="D110" s="150"/>
      <c r="E110" s="150">
        <v>15</v>
      </c>
      <c r="F110" s="150"/>
      <c r="G110" s="150">
        <f>F110*E110</f>
        <v>0</v>
      </c>
      <c r="H110" s="150"/>
      <c r="I110" s="150"/>
      <c r="J110" s="150"/>
      <c r="K110" s="150"/>
      <c r="L110" s="58">
        <f t="shared" si="7"/>
        <v>0</v>
      </c>
    </row>
    <row r="111" spans="1:12" ht="13.5">
      <c r="A111" s="175"/>
      <c r="B111" s="182" t="s">
        <v>328</v>
      </c>
      <c r="C111" s="90" t="s">
        <v>139</v>
      </c>
      <c r="D111" s="150"/>
      <c r="E111" s="150">
        <v>5</v>
      </c>
      <c r="F111" s="150"/>
      <c r="G111" s="150">
        <f>F111*E111</f>
        <v>0</v>
      </c>
      <c r="H111" s="150"/>
      <c r="I111" s="150"/>
      <c r="J111" s="150"/>
      <c r="K111" s="150"/>
      <c r="L111" s="58">
        <f t="shared" si="7"/>
        <v>0</v>
      </c>
    </row>
    <row r="112" spans="1:12" ht="13.5">
      <c r="A112" s="175"/>
      <c r="B112" s="167" t="s">
        <v>200</v>
      </c>
      <c r="C112" s="152" t="s">
        <v>139</v>
      </c>
      <c r="D112" s="150"/>
      <c r="E112" s="150">
        <v>5</v>
      </c>
      <c r="F112" s="150"/>
      <c r="G112" s="150">
        <f>F112*E112</f>
        <v>0</v>
      </c>
      <c r="H112" s="150"/>
      <c r="I112" s="150"/>
      <c r="J112" s="150"/>
      <c r="K112" s="150"/>
      <c r="L112" s="58">
        <f t="shared" si="7"/>
        <v>0</v>
      </c>
    </row>
    <row r="113" spans="1:12" ht="13.5">
      <c r="A113" s="175"/>
      <c r="B113" s="168" t="s">
        <v>123</v>
      </c>
      <c r="C113" s="109" t="s">
        <v>0</v>
      </c>
      <c r="D113" s="154">
        <v>0.25</v>
      </c>
      <c r="E113" s="154">
        <f>E107*D113</f>
        <v>8.5</v>
      </c>
      <c r="F113" s="154"/>
      <c r="G113" s="154">
        <f>F113*E113</f>
        <v>0</v>
      </c>
      <c r="H113" s="154"/>
      <c r="I113" s="154"/>
      <c r="J113" s="154"/>
      <c r="K113" s="154"/>
      <c r="L113" s="169">
        <f t="shared" si="7"/>
        <v>0</v>
      </c>
    </row>
    <row r="114" spans="1:12" ht="16.5">
      <c r="A114" s="136"/>
      <c r="B114" s="545" t="s">
        <v>154</v>
      </c>
      <c r="C114" s="546"/>
      <c r="D114" s="546"/>
      <c r="E114" s="547"/>
      <c r="F114" s="150"/>
      <c r="G114" s="150"/>
      <c r="H114" s="165"/>
      <c r="I114" s="150"/>
      <c r="J114" s="150"/>
      <c r="K114" s="150"/>
      <c r="L114" s="150"/>
    </row>
    <row r="115" spans="1:12" ht="27">
      <c r="A115" s="119">
        <v>1</v>
      </c>
      <c r="B115" s="91" t="s">
        <v>331</v>
      </c>
      <c r="C115" s="56" t="s">
        <v>121</v>
      </c>
      <c r="D115" s="57"/>
      <c r="E115" s="57">
        <v>42.9</v>
      </c>
      <c r="F115" s="150"/>
      <c r="G115" s="116"/>
      <c r="H115" s="116"/>
      <c r="I115" s="116"/>
      <c r="J115" s="116"/>
      <c r="K115" s="116"/>
      <c r="L115" s="116"/>
    </row>
    <row r="116" spans="1:12" ht="13.5">
      <c r="A116" s="175"/>
      <c r="B116" s="148" t="s">
        <v>149</v>
      </c>
      <c r="C116" s="112" t="s">
        <v>0</v>
      </c>
      <c r="D116" s="58">
        <v>1</v>
      </c>
      <c r="E116" s="58">
        <f>E115*D116</f>
        <v>42.9</v>
      </c>
      <c r="F116" s="58"/>
      <c r="G116" s="58"/>
      <c r="H116" s="58"/>
      <c r="I116" s="58">
        <f>H116*E116</f>
        <v>0</v>
      </c>
      <c r="J116" s="58"/>
      <c r="K116" s="58"/>
      <c r="L116" s="58">
        <f>K116+I116+G116</f>
        <v>0</v>
      </c>
    </row>
    <row r="117" spans="1:12" ht="13.5">
      <c r="A117" s="175"/>
      <c r="B117" s="167" t="s">
        <v>330</v>
      </c>
      <c r="C117" s="152" t="s">
        <v>139</v>
      </c>
      <c r="D117" s="150">
        <v>12.5</v>
      </c>
      <c r="E117" s="150">
        <f>E115*D117</f>
        <v>536.25</v>
      </c>
      <c r="F117" s="150"/>
      <c r="G117" s="150">
        <f>F117*E117</f>
        <v>0</v>
      </c>
      <c r="H117" s="150"/>
      <c r="I117" s="150"/>
      <c r="J117" s="150"/>
      <c r="K117" s="150"/>
      <c r="L117" s="58">
        <f>K117+I117+G117</f>
        <v>0</v>
      </c>
    </row>
    <row r="118" spans="1:12" ht="13.5">
      <c r="A118" s="175"/>
      <c r="B118" s="167" t="s">
        <v>158</v>
      </c>
      <c r="C118" s="152" t="s">
        <v>135</v>
      </c>
      <c r="D118" s="150">
        <v>0.03</v>
      </c>
      <c r="E118" s="150">
        <f>E115*D118</f>
        <v>1.287</v>
      </c>
      <c r="F118" s="150"/>
      <c r="G118" s="150">
        <f>F118*E118</f>
        <v>0</v>
      </c>
      <c r="H118" s="150"/>
      <c r="I118" s="150"/>
      <c r="J118" s="150"/>
      <c r="K118" s="150"/>
      <c r="L118" s="58">
        <f>K118+I118+G118</f>
        <v>0</v>
      </c>
    </row>
    <row r="119" spans="1:12" ht="13.5">
      <c r="A119" s="175"/>
      <c r="B119" s="168" t="s">
        <v>123</v>
      </c>
      <c r="C119" s="109" t="s">
        <v>0</v>
      </c>
      <c r="D119" s="154">
        <v>0.16</v>
      </c>
      <c r="E119" s="154">
        <f>E115*D119</f>
        <v>6.864</v>
      </c>
      <c r="F119" s="150"/>
      <c r="G119" s="150">
        <f>F119*E119</f>
        <v>0</v>
      </c>
      <c r="H119" s="150"/>
      <c r="I119" s="150"/>
      <c r="J119" s="150"/>
      <c r="K119" s="150"/>
      <c r="L119" s="58">
        <f>K119+I119+G119</f>
        <v>0</v>
      </c>
    </row>
    <row r="120" spans="1:12" ht="27">
      <c r="A120" s="119">
        <v>2</v>
      </c>
      <c r="B120" s="170" t="s">
        <v>333</v>
      </c>
      <c r="C120" s="171" t="s">
        <v>124</v>
      </c>
      <c r="D120" s="173"/>
      <c r="E120" s="173">
        <v>13.25</v>
      </c>
      <c r="F120" s="150"/>
      <c r="G120" s="150"/>
      <c r="H120" s="150"/>
      <c r="I120" s="150"/>
      <c r="J120" s="150"/>
      <c r="K120" s="150"/>
      <c r="L120" s="58"/>
    </row>
    <row r="121" spans="1:12" ht="13.5">
      <c r="A121" s="123"/>
      <c r="B121" s="148" t="s">
        <v>149</v>
      </c>
      <c r="C121" s="112" t="s">
        <v>0</v>
      </c>
      <c r="D121" s="58">
        <v>1</v>
      </c>
      <c r="E121" s="58">
        <f>E120*D121</f>
        <v>13.25</v>
      </c>
      <c r="F121" s="58"/>
      <c r="G121" s="58"/>
      <c r="H121" s="58"/>
      <c r="I121" s="58">
        <f>H121*E121</f>
        <v>0</v>
      </c>
      <c r="J121" s="58"/>
      <c r="K121" s="58"/>
      <c r="L121" s="58">
        <f>K121+I121+G121</f>
        <v>0</v>
      </c>
    </row>
    <row r="122" spans="1:12" ht="13.5">
      <c r="A122" s="123"/>
      <c r="B122" s="167" t="s">
        <v>334</v>
      </c>
      <c r="C122" s="152" t="s">
        <v>135</v>
      </c>
      <c r="D122" s="150">
        <v>0.06</v>
      </c>
      <c r="E122" s="150">
        <f>E120*D122</f>
        <v>0.7949999999999999</v>
      </c>
      <c r="F122" s="150"/>
      <c r="G122" s="150">
        <f>F122*E122</f>
        <v>0</v>
      </c>
      <c r="H122" s="150"/>
      <c r="I122" s="150"/>
      <c r="J122" s="150"/>
      <c r="K122" s="150"/>
      <c r="L122" s="58">
        <f>K122+I122+G122</f>
        <v>0</v>
      </c>
    </row>
    <row r="123" spans="1:12" ht="13.5">
      <c r="A123" s="123"/>
      <c r="B123" s="160" t="s">
        <v>184</v>
      </c>
      <c r="C123" s="152" t="s">
        <v>129</v>
      </c>
      <c r="D123" s="152" t="s">
        <v>186</v>
      </c>
      <c r="E123" s="150">
        <v>0.05</v>
      </c>
      <c r="F123" s="150"/>
      <c r="G123" s="150">
        <f>F123*E123</f>
        <v>0</v>
      </c>
      <c r="H123" s="150"/>
      <c r="I123" s="150"/>
      <c r="J123" s="150"/>
      <c r="K123" s="150"/>
      <c r="L123" s="150">
        <f>K123+I123+G123</f>
        <v>0</v>
      </c>
    </row>
    <row r="124" spans="1:12" ht="13.5">
      <c r="A124" s="123"/>
      <c r="B124" s="160" t="s">
        <v>185</v>
      </c>
      <c r="C124" s="152" t="s">
        <v>129</v>
      </c>
      <c r="D124" s="152" t="s">
        <v>186</v>
      </c>
      <c r="E124" s="150">
        <v>0.03</v>
      </c>
      <c r="F124" s="150"/>
      <c r="G124" s="150">
        <f>F124*E124</f>
        <v>0</v>
      </c>
      <c r="H124" s="150"/>
      <c r="I124" s="150"/>
      <c r="J124" s="150"/>
      <c r="K124" s="150"/>
      <c r="L124" s="150">
        <f>K124+I124+G124</f>
        <v>0</v>
      </c>
    </row>
    <row r="125" spans="1:12" ht="27">
      <c r="A125" s="119">
        <v>3</v>
      </c>
      <c r="B125" s="91" t="s">
        <v>332</v>
      </c>
      <c r="C125" s="56" t="s">
        <v>121</v>
      </c>
      <c r="D125" s="57"/>
      <c r="E125" s="57">
        <v>15.84</v>
      </c>
      <c r="F125" s="150"/>
      <c r="G125" s="150"/>
      <c r="H125" s="150"/>
      <c r="I125" s="150"/>
      <c r="J125" s="150"/>
      <c r="K125" s="150"/>
      <c r="L125" s="150"/>
    </row>
    <row r="126" spans="1:12" ht="13.5">
      <c r="A126" s="123"/>
      <c r="B126" s="148" t="s">
        <v>149</v>
      </c>
      <c r="C126" s="112" t="s">
        <v>0</v>
      </c>
      <c r="D126" s="58">
        <v>1</v>
      </c>
      <c r="E126" s="58">
        <f>E125*D126</f>
        <v>15.84</v>
      </c>
      <c r="F126" s="58"/>
      <c r="G126" s="58"/>
      <c r="H126" s="58"/>
      <c r="I126" s="58">
        <f>H126*E126</f>
        <v>0</v>
      </c>
      <c r="J126" s="58"/>
      <c r="K126" s="58"/>
      <c r="L126" s="58">
        <f>K126+I126+G126</f>
        <v>0</v>
      </c>
    </row>
    <row r="127" spans="1:12" ht="13.5">
      <c r="A127" s="123"/>
      <c r="B127" s="167" t="s">
        <v>208</v>
      </c>
      <c r="C127" s="152" t="s">
        <v>139</v>
      </c>
      <c r="D127" s="150">
        <v>12.5</v>
      </c>
      <c r="E127" s="150">
        <f>E125*D127</f>
        <v>198</v>
      </c>
      <c r="F127" s="150"/>
      <c r="G127" s="150">
        <f>F127*E127</f>
        <v>0</v>
      </c>
      <c r="H127" s="150"/>
      <c r="I127" s="150"/>
      <c r="J127" s="150"/>
      <c r="K127" s="150"/>
      <c r="L127" s="150">
        <f>G127</f>
        <v>0</v>
      </c>
    </row>
    <row r="128" spans="1:12" ht="13.5">
      <c r="A128" s="123"/>
      <c r="B128" s="167" t="s">
        <v>158</v>
      </c>
      <c r="C128" s="152" t="s">
        <v>135</v>
      </c>
      <c r="D128" s="150">
        <v>0.02</v>
      </c>
      <c r="E128" s="150">
        <f>E125*D128</f>
        <v>0.3168</v>
      </c>
      <c r="F128" s="150"/>
      <c r="G128" s="150">
        <f>F128*E128</f>
        <v>0</v>
      </c>
      <c r="H128" s="150"/>
      <c r="I128" s="150"/>
      <c r="J128" s="150"/>
      <c r="K128" s="150"/>
      <c r="L128" s="150">
        <f>G128</f>
        <v>0</v>
      </c>
    </row>
    <row r="129" spans="1:12" ht="13.5">
      <c r="A129" s="123"/>
      <c r="B129" s="168" t="s">
        <v>123</v>
      </c>
      <c r="C129" s="109" t="s">
        <v>0</v>
      </c>
      <c r="D129" s="154">
        <v>0.16</v>
      </c>
      <c r="E129" s="154">
        <f>E125*D129</f>
        <v>2.5344</v>
      </c>
      <c r="F129" s="154"/>
      <c r="G129" s="150">
        <f>F129*E129</f>
        <v>0</v>
      </c>
      <c r="H129" s="150"/>
      <c r="I129" s="150"/>
      <c r="J129" s="150"/>
      <c r="K129" s="150"/>
      <c r="L129" s="150">
        <f>G129</f>
        <v>0</v>
      </c>
    </row>
    <row r="130" spans="1:12" ht="27">
      <c r="A130" s="119">
        <v>4</v>
      </c>
      <c r="B130" s="170" t="s">
        <v>335</v>
      </c>
      <c r="C130" s="171" t="s">
        <v>124</v>
      </c>
      <c r="D130" s="173"/>
      <c r="E130" s="173">
        <v>32.4</v>
      </c>
      <c r="F130" s="150"/>
      <c r="G130" s="150"/>
      <c r="H130" s="150"/>
      <c r="I130" s="150"/>
      <c r="J130" s="150"/>
      <c r="K130" s="150"/>
      <c r="L130" s="58"/>
    </row>
    <row r="131" spans="1:12" ht="13.5">
      <c r="A131" s="175"/>
      <c r="B131" s="148" t="s">
        <v>149</v>
      </c>
      <c r="C131" s="112" t="s">
        <v>0</v>
      </c>
      <c r="D131" s="58">
        <v>1</v>
      </c>
      <c r="E131" s="58">
        <f>E130*D131</f>
        <v>32.4</v>
      </c>
      <c r="F131" s="58"/>
      <c r="G131" s="58"/>
      <c r="H131" s="58"/>
      <c r="I131" s="58">
        <f>H131*E131</f>
        <v>0</v>
      </c>
      <c r="J131" s="58"/>
      <c r="K131" s="58"/>
      <c r="L131" s="58">
        <f>K131+I131+G131</f>
        <v>0</v>
      </c>
    </row>
    <row r="132" spans="1:12" ht="13.5">
      <c r="A132" s="175"/>
      <c r="B132" s="167" t="s">
        <v>334</v>
      </c>
      <c r="C132" s="152" t="s">
        <v>135</v>
      </c>
      <c r="D132" s="150">
        <v>0.03</v>
      </c>
      <c r="E132" s="150">
        <f>E130*D132</f>
        <v>0.972</v>
      </c>
      <c r="F132" s="150"/>
      <c r="G132" s="150">
        <f>F132*E132</f>
        <v>0</v>
      </c>
      <c r="H132" s="150"/>
      <c r="I132" s="150"/>
      <c r="J132" s="150"/>
      <c r="K132" s="150"/>
      <c r="L132" s="58">
        <f>K132+I132+G132</f>
        <v>0</v>
      </c>
    </row>
    <row r="133" spans="1:12" ht="13.5">
      <c r="A133" s="175"/>
      <c r="B133" s="160" t="s">
        <v>184</v>
      </c>
      <c r="C133" s="152" t="s">
        <v>129</v>
      </c>
      <c r="D133" s="152" t="s">
        <v>186</v>
      </c>
      <c r="E133" s="150">
        <v>0.13</v>
      </c>
      <c r="F133" s="150"/>
      <c r="G133" s="150">
        <f>F133*E133</f>
        <v>0</v>
      </c>
      <c r="H133" s="150"/>
      <c r="I133" s="150"/>
      <c r="J133" s="150"/>
      <c r="K133" s="150"/>
      <c r="L133" s="150">
        <f>K133+I133+G133</f>
        <v>0</v>
      </c>
    </row>
    <row r="134" spans="1:12" ht="13.5">
      <c r="A134" s="175"/>
      <c r="B134" s="160" t="s">
        <v>185</v>
      </c>
      <c r="C134" s="152" t="s">
        <v>129</v>
      </c>
      <c r="D134" s="152" t="s">
        <v>186</v>
      </c>
      <c r="E134" s="150">
        <v>0.68</v>
      </c>
      <c r="F134" s="150"/>
      <c r="G134" s="150">
        <f>F134*E134</f>
        <v>0</v>
      </c>
      <c r="H134" s="150"/>
      <c r="I134" s="150"/>
      <c r="J134" s="150"/>
      <c r="K134" s="150"/>
      <c r="L134" s="150">
        <f>K134+I134+G134</f>
        <v>0</v>
      </c>
    </row>
    <row r="135" spans="1:12" ht="27">
      <c r="A135" s="119">
        <v>5</v>
      </c>
      <c r="B135" s="91" t="s">
        <v>160</v>
      </c>
      <c r="C135" s="56" t="s">
        <v>135</v>
      </c>
      <c r="D135" s="57"/>
      <c r="E135" s="57">
        <v>44.56</v>
      </c>
      <c r="F135" s="150"/>
      <c r="G135" s="150"/>
      <c r="H135" s="150"/>
      <c r="I135" s="150"/>
      <c r="J135" s="150"/>
      <c r="K135" s="150"/>
      <c r="L135" s="150"/>
    </row>
    <row r="136" spans="1:12" ht="13.5">
      <c r="A136" s="175"/>
      <c r="B136" s="148" t="s">
        <v>149</v>
      </c>
      <c r="C136" s="112" t="s">
        <v>0</v>
      </c>
      <c r="D136" s="58">
        <v>1</v>
      </c>
      <c r="E136" s="58">
        <f>E135*D136</f>
        <v>44.56</v>
      </c>
      <c r="F136" s="58"/>
      <c r="G136" s="58"/>
      <c r="H136" s="58"/>
      <c r="I136" s="58">
        <f>H136*E136</f>
        <v>0</v>
      </c>
      <c r="J136" s="58"/>
      <c r="K136" s="58"/>
      <c r="L136" s="58">
        <f>K136+I136+G136</f>
        <v>0</v>
      </c>
    </row>
    <row r="137" spans="1:12" ht="13.5">
      <c r="A137" s="175"/>
      <c r="B137" s="167" t="s">
        <v>208</v>
      </c>
      <c r="C137" s="152" t="s">
        <v>139</v>
      </c>
      <c r="D137" s="150">
        <v>80</v>
      </c>
      <c r="E137" s="150">
        <f>E135*D137</f>
        <v>3564.8</v>
      </c>
      <c r="F137" s="150"/>
      <c r="G137" s="150">
        <f>F137*E137</f>
        <v>0</v>
      </c>
      <c r="H137" s="150"/>
      <c r="I137" s="150"/>
      <c r="J137" s="150"/>
      <c r="K137" s="150"/>
      <c r="L137" s="150">
        <f>G137</f>
        <v>0</v>
      </c>
    </row>
    <row r="138" spans="1:12" ht="13.5">
      <c r="A138" s="175"/>
      <c r="B138" s="167" t="s">
        <v>158</v>
      </c>
      <c r="C138" s="152" t="s">
        <v>135</v>
      </c>
      <c r="D138" s="150">
        <v>0.02</v>
      </c>
      <c r="E138" s="150">
        <f>E135*D138</f>
        <v>0.8912000000000001</v>
      </c>
      <c r="F138" s="150"/>
      <c r="G138" s="150">
        <f>F138*E138</f>
        <v>0</v>
      </c>
      <c r="H138" s="150"/>
      <c r="I138" s="150"/>
      <c r="J138" s="150"/>
      <c r="K138" s="150"/>
      <c r="L138" s="150">
        <f>G138</f>
        <v>0</v>
      </c>
    </row>
    <row r="139" spans="1:12" ht="13.5">
      <c r="A139" s="175"/>
      <c r="B139" s="168" t="s">
        <v>123</v>
      </c>
      <c r="C139" s="109" t="s">
        <v>0</v>
      </c>
      <c r="D139" s="154">
        <v>0.16</v>
      </c>
      <c r="E139" s="154">
        <f>E135*D139</f>
        <v>7.129600000000001</v>
      </c>
      <c r="F139" s="154"/>
      <c r="G139" s="150">
        <f>F139*E139</f>
        <v>0</v>
      </c>
      <c r="H139" s="150"/>
      <c r="I139" s="150"/>
      <c r="J139" s="150"/>
      <c r="K139" s="150"/>
      <c r="L139" s="150">
        <f>G139</f>
        <v>0</v>
      </c>
    </row>
    <row r="140" spans="1:12" ht="27">
      <c r="A140" s="119">
        <v>6</v>
      </c>
      <c r="B140" s="170" t="s">
        <v>336</v>
      </c>
      <c r="C140" s="171" t="s">
        <v>124</v>
      </c>
      <c r="D140" s="173"/>
      <c r="E140" s="173">
        <v>9.8</v>
      </c>
      <c r="F140" s="150"/>
      <c r="G140" s="150"/>
      <c r="H140" s="150"/>
      <c r="I140" s="150"/>
      <c r="J140" s="150"/>
      <c r="K140" s="150"/>
      <c r="L140" s="58"/>
    </row>
    <row r="141" spans="1:12" ht="13.5">
      <c r="A141" s="123"/>
      <c r="B141" s="148" t="s">
        <v>149</v>
      </c>
      <c r="C141" s="112" t="s">
        <v>0</v>
      </c>
      <c r="D141" s="58">
        <v>1</v>
      </c>
      <c r="E141" s="58">
        <f>E140*D141</f>
        <v>9.8</v>
      </c>
      <c r="F141" s="58"/>
      <c r="G141" s="58"/>
      <c r="H141" s="58"/>
      <c r="I141" s="58">
        <f>H141*E141</f>
        <v>0</v>
      </c>
      <c r="J141" s="58"/>
      <c r="K141" s="58"/>
      <c r="L141" s="58">
        <f>K141+I141+G141</f>
        <v>0</v>
      </c>
    </row>
    <row r="142" spans="1:12" ht="13.5">
      <c r="A142" s="123"/>
      <c r="B142" s="167" t="s">
        <v>334</v>
      </c>
      <c r="C142" s="152" t="s">
        <v>135</v>
      </c>
      <c r="D142" s="150">
        <v>0.03</v>
      </c>
      <c r="E142" s="150">
        <f>E140*D142</f>
        <v>0.294</v>
      </c>
      <c r="F142" s="150"/>
      <c r="G142" s="150">
        <f>F142*E142</f>
        <v>0</v>
      </c>
      <c r="H142" s="150"/>
      <c r="I142" s="150"/>
      <c r="J142" s="150"/>
      <c r="K142" s="150"/>
      <c r="L142" s="58">
        <f>K142+I142+G142</f>
        <v>0</v>
      </c>
    </row>
    <row r="143" spans="1:12" ht="13.5">
      <c r="A143" s="123"/>
      <c r="B143" s="160" t="s">
        <v>184</v>
      </c>
      <c r="C143" s="152" t="s">
        <v>129</v>
      </c>
      <c r="D143" s="152" t="s">
        <v>186</v>
      </c>
      <c r="E143" s="150">
        <v>0.04</v>
      </c>
      <c r="F143" s="150"/>
      <c r="G143" s="150">
        <f>F143*E143</f>
        <v>0</v>
      </c>
      <c r="H143" s="150"/>
      <c r="I143" s="150"/>
      <c r="J143" s="150"/>
      <c r="K143" s="150"/>
      <c r="L143" s="150">
        <f>K143+I143+G143</f>
        <v>0</v>
      </c>
    </row>
    <row r="144" spans="1:12" ht="13.5">
      <c r="A144" s="123"/>
      <c r="B144" s="160" t="s">
        <v>185</v>
      </c>
      <c r="C144" s="152" t="s">
        <v>129</v>
      </c>
      <c r="D144" s="152" t="s">
        <v>186</v>
      </c>
      <c r="E144" s="150">
        <v>0.02</v>
      </c>
      <c r="F144" s="150"/>
      <c r="G144" s="150">
        <f>F144*E144</f>
        <v>0</v>
      </c>
      <c r="H144" s="150"/>
      <c r="I144" s="150"/>
      <c r="J144" s="150"/>
      <c r="K144" s="150"/>
      <c r="L144" s="150">
        <f>K144+I144+G144</f>
        <v>0</v>
      </c>
    </row>
    <row r="145" spans="1:12" ht="27">
      <c r="A145" s="119">
        <v>7</v>
      </c>
      <c r="B145" s="91" t="s">
        <v>337</v>
      </c>
      <c r="C145" s="56" t="s">
        <v>121</v>
      </c>
      <c r="D145" s="57"/>
      <c r="E145" s="57">
        <v>48.44</v>
      </c>
      <c r="F145" s="150"/>
      <c r="G145" s="116"/>
      <c r="H145" s="116"/>
      <c r="I145" s="116"/>
      <c r="J145" s="116"/>
      <c r="K145" s="116"/>
      <c r="L145" s="116"/>
    </row>
    <row r="146" spans="1:12" ht="13.5">
      <c r="A146" s="175"/>
      <c r="B146" s="148" t="s">
        <v>150</v>
      </c>
      <c r="C146" s="112" t="s">
        <v>0</v>
      </c>
      <c r="D146" s="58">
        <v>1</v>
      </c>
      <c r="E146" s="58">
        <f>E145*D146</f>
        <v>48.44</v>
      </c>
      <c r="F146" s="58"/>
      <c r="G146" s="58"/>
      <c r="H146" s="58"/>
      <c r="I146" s="58">
        <f>H146*E146</f>
        <v>0</v>
      </c>
      <c r="J146" s="58"/>
      <c r="K146" s="58"/>
      <c r="L146" s="58">
        <f>I146+G146</f>
        <v>0</v>
      </c>
    </row>
    <row r="147" spans="1:12" ht="13.5">
      <c r="A147" s="175"/>
      <c r="B147" s="168" t="s">
        <v>338</v>
      </c>
      <c r="C147" s="109" t="s">
        <v>121</v>
      </c>
      <c r="D147" s="154">
        <v>1</v>
      </c>
      <c r="E147" s="154">
        <f>E145*D147</f>
        <v>48.44</v>
      </c>
      <c r="F147" s="154"/>
      <c r="G147" s="154">
        <f>F147*E147</f>
        <v>0</v>
      </c>
      <c r="H147" s="154"/>
      <c r="I147" s="154"/>
      <c r="J147" s="154"/>
      <c r="K147" s="154"/>
      <c r="L147" s="154">
        <f>G147</f>
        <v>0</v>
      </c>
    </row>
    <row r="148" spans="1:12" ht="27">
      <c r="A148" s="119">
        <v>8</v>
      </c>
      <c r="B148" s="91" t="s">
        <v>157</v>
      </c>
      <c r="C148" s="56" t="s">
        <v>121</v>
      </c>
      <c r="D148" s="57"/>
      <c r="E148" s="57">
        <v>48.44</v>
      </c>
      <c r="F148" s="150"/>
      <c r="G148" s="116"/>
      <c r="H148" s="116"/>
      <c r="I148" s="116"/>
      <c r="J148" s="116"/>
      <c r="K148" s="116"/>
      <c r="L148" s="116"/>
    </row>
    <row r="149" spans="1:12" ht="13.5">
      <c r="A149" s="175"/>
      <c r="B149" s="148" t="s">
        <v>149</v>
      </c>
      <c r="C149" s="112" t="s">
        <v>0</v>
      </c>
      <c r="D149" s="58">
        <v>1</v>
      </c>
      <c r="E149" s="58">
        <f>E148*D149</f>
        <v>48.44</v>
      </c>
      <c r="F149" s="58"/>
      <c r="G149" s="58"/>
      <c r="H149" s="58"/>
      <c r="I149" s="58">
        <f>H149*E149</f>
        <v>0</v>
      </c>
      <c r="J149" s="58"/>
      <c r="K149" s="58"/>
      <c r="L149" s="58">
        <f>K149+I149+G149</f>
        <v>0</v>
      </c>
    </row>
    <row r="150" spans="1:12" ht="13.5">
      <c r="A150" s="175"/>
      <c r="B150" s="167" t="s">
        <v>158</v>
      </c>
      <c r="C150" s="152" t="s">
        <v>135</v>
      </c>
      <c r="D150" s="150">
        <v>0.0408</v>
      </c>
      <c r="E150" s="150">
        <f>E148*D150</f>
        <v>1.976352</v>
      </c>
      <c r="F150" s="150"/>
      <c r="G150" s="150">
        <f>F150*E150</f>
        <v>0</v>
      </c>
      <c r="H150" s="150"/>
      <c r="I150" s="150"/>
      <c r="J150" s="150"/>
      <c r="K150" s="150"/>
      <c r="L150" s="58">
        <f>K150+I150+G150</f>
        <v>0</v>
      </c>
    </row>
    <row r="151" spans="1:12" ht="13.5">
      <c r="A151" s="175"/>
      <c r="B151" s="168" t="s">
        <v>123</v>
      </c>
      <c r="C151" s="109" t="s">
        <v>0</v>
      </c>
      <c r="D151" s="154">
        <v>0.07</v>
      </c>
      <c r="E151" s="154">
        <f>E148*D151</f>
        <v>3.3908</v>
      </c>
      <c r="F151" s="154"/>
      <c r="G151" s="154">
        <f>F151*E151</f>
        <v>0</v>
      </c>
      <c r="H151" s="154"/>
      <c r="I151" s="154"/>
      <c r="J151" s="154"/>
      <c r="K151" s="154"/>
      <c r="L151" s="169">
        <f>K151+I151+G151</f>
        <v>0</v>
      </c>
    </row>
    <row r="152" spans="1:12" ht="27">
      <c r="A152" s="119">
        <v>9</v>
      </c>
      <c r="B152" s="91" t="s">
        <v>209</v>
      </c>
      <c r="C152" s="56" t="s">
        <v>121</v>
      </c>
      <c r="D152" s="57"/>
      <c r="E152" s="57">
        <v>154.43</v>
      </c>
      <c r="F152" s="58"/>
      <c r="G152" s="150"/>
      <c r="H152" s="150"/>
      <c r="I152" s="150"/>
      <c r="J152" s="150"/>
      <c r="K152" s="150"/>
      <c r="L152" s="150"/>
    </row>
    <row r="153" spans="1:12" ht="13.5">
      <c r="A153" s="123"/>
      <c r="B153" s="148" t="s">
        <v>149</v>
      </c>
      <c r="C153" s="112" t="s">
        <v>0</v>
      </c>
      <c r="D153" s="58">
        <v>1</v>
      </c>
      <c r="E153" s="58">
        <f>E152*D153</f>
        <v>154.43</v>
      </c>
      <c r="F153" s="58"/>
      <c r="G153" s="58"/>
      <c r="H153" s="58"/>
      <c r="I153" s="58">
        <f>H153*E153</f>
        <v>0</v>
      </c>
      <c r="J153" s="58"/>
      <c r="K153" s="58"/>
      <c r="L153" s="58">
        <f>K153+I153+G153</f>
        <v>0</v>
      </c>
    </row>
    <row r="154" spans="1:12" ht="13.5">
      <c r="A154" s="123"/>
      <c r="B154" s="167" t="s">
        <v>158</v>
      </c>
      <c r="C154" s="152" t="s">
        <v>135</v>
      </c>
      <c r="D154" s="150">
        <v>0.306</v>
      </c>
      <c r="E154" s="150">
        <f>E152*D154</f>
        <v>47.25558</v>
      </c>
      <c r="F154" s="150"/>
      <c r="G154" s="150">
        <f>F154*E154</f>
        <v>0</v>
      </c>
      <c r="H154" s="150"/>
      <c r="I154" s="150"/>
      <c r="J154" s="150"/>
      <c r="K154" s="150"/>
      <c r="L154" s="58">
        <f>K154+I154+G154</f>
        <v>0</v>
      </c>
    </row>
    <row r="155" spans="1:12" ht="27">
      <c r="A155" s="119">
        <v>10</v>
      </c>
      <c r="B155" s="91" t="s">
        <v>210</v>
      </c>
      <c r="C155" s="56" t="s">
        <v>124</v>
      </c>
      <c r="D155" s="57"/>
      <c r="E155" s="57">
        <v>52.05</v>
      </c>
      <c r="F155" s="58"/>
      <c r="G155" s="150"/>
      <c r="H155" s="150"/>
      <c r="I155" s="150"/>
      <c r="J155" s="150"/>
      <c r="K155" s="150"/>
      <c r="L155" s="150"/>
    </row>
    <row r="156" spans="1:12" ht="13.5">
      <c r="A156" s="175"/>
      <c r="B156" s="148" t="s">
        <v>149</v>
      </c>
      <c r="C156" s="112" t="s">
        <v>0</v>
      </c>
      <c r="D156" s="58">
        <v>1</v>
      </c>
      <c r="E156" s="58">
        <f>E155*D156</f>
        <v>52.05</v>
      </c>
      <c r="F156" s="58"/>
      <c r="G156" s="58"/>
      <c r="H156" s="58"/>
      <c r="I156" s="58">
        <f>H156*E156</f>
        <v>0</v>
      </c>
      <c r="J156" s="58"/>
      <c r="K156" s="58"/>
      <c r="L156" s="58">
        <f>K156+I156+G156</f>
        <v>0</v>
      </c>
    </row>
    <row r="157" spans="1:12" ht="13.5">
      <c r="A157" s="175"/>
      <c r="B157" s="168" t="s">
        <v>158</v>
      </c>
      <c r="C157" s="109" t="s">
        <v>135</v>
      </c>
      <c r="D157" s="154">
        <v>0.008</v>
      </c>
      <c r="E157" s="154">
        <f>E155*D157</f>
        <v>0.4164</v>
      </c>
      <c r="F157" s="150"/>
      <c r="G157" s="150">
        <f>F157*E157</f>
        <v>0</v>
      </c>
      <c r="H157" s="150"/>
      <c r="I157" s="150"/>
      <c r="J157" s="150"/>
      <c r="K157" s="150"/>
      <c r="L157" s="58">
        <f>K157+I157+G157</f>
        <v>0</v>
      </c>
    </row>
    <row r="158" spans="1:12" ht="27">
      <c r="A158" s="174">
        <v>11</v>
      </c>
      <c r="B158" s="91" t="s">
        <v>432</v>
      </c>
      <c r="C158" s="56" t="s">
        <v>121</v>
      </c>
      <c r="D158" s="57"/>
      <c r="E158" s="57">
        <v>46.64</v>
      </c>
      <c r="F158" s="150"/>
      <c r="G158" s="150"/>
      <c r="H158" s="150"/>
      <c r="I158" s="150"/>
      <c r="J158" s="150"/>
      <c r="K158" s="150"/>
      <c r="L158" s="58"/>
    </row>
    <row r="159" spans="1:12" ht="13.5">
      <c r="A159" s="175"/>
      <c r="B159" s="148" t="s">
        <v>149</v>
      </c>
      <c r="C159" s="112" t="s">
        <v>0</v>
      </c>
      <c r="D159" s="58">
        <v>1</v>
      </c>
      <c r="E159" s="58">
        <f>E158*D159</f>
        <v>46.64</v>
      </c>
      <c r="F159" s="58"/>
      <c r="G159" s="58"/>
      <c r="H159" s="58"/>
      <c r="I159" s="58">
        <f>H159*E159</f>
        <v>0</v>
      </c>
      <c r="J159" s="58"/>
      <c r="K159" s="58"/>
      <c r="L159" s="58">
        <f>K159+I159+G159</f>
        <v>0</v>
      </c>
    </row>
    <row r="160" spans="1:12" ht="13.5">
      <c r="A160" s="175"/>
      <c r="B160" s="167" t="s">
        <v>339</v>
      </c>
      <c r="C160" s="152" t="s">
        <v>121</v>
      </c>
      <c r="D160" s="150">
        <v>1.05</v>
      </c>
      <c r="E160" s="150">
        <f>E158*D160</f>
        <v>48.972</v>
      </c>
      <c r="F160" s="150"/>
      <c r="G160" s="150">
        <f>F160*E160</f>
        <v>0</v>
      </c>
      <c r="H160" s="150"/>
      <c r="I160" s="150"/>
      <c r="J160" s="150"/>
      <c r="K160" s="150"/>
      <c r="L160" s="58">
        <f>K160+I160+G160</f>
        <v>0</v>
      </c>
    </row>
    <row r="161" spans="1:12" ht="13.5">
      <c r="A161" s="175"/>
      <c r="B161" s="168" t="s">
        <v>461</v>
      </c>
      <c r="C161" s="109" t="s">
        <v>139</v>
      </c>
      <c r="D161" s="154"/>
      <c r="E161" s="154">
        <v>5</v>
      </c>
      <c r="F161" s="150"/>
      <c r="G161" s="150">
        <f>F161*E161</f>
        <v>0</v>
      </c>
      <c r="H161" s="150"/>
      <c r="I161" s="150"/>
      <c r="J161" s="150"/>
      <c r="K161" s="150"/>
      <c r="L161" s="58">
        <f>K161+I161+G161</f>
        <v>0</v>
      </c>
    </row>
    <row r="162" spans="1:12" ht="40.5">
      <c r="A162" s="119">
        <v>12</v>
      </c>
      <c r="B162" s="91" t="s">
        <v>458</v>
      </c>
      <c r="C162" s="56" t="s">
        <v>121</v>
      </c>
      <c r="D162" s="57"/>
      <c r="E162" s="57">
        <v>3.92</v>
      </c>
      <c r="F162" s="150"/>
      <c r="G162" s="150"/>
      <c r="H162" s="150"/>
      <c r="I162" s="150"/>
      <c r="J162" s="150"/>
      <c r="K162" s="150"/>
      <c r="L162" s="58"/>
    </row>
    <row r="163" spans="1:12" ht="13.5">
      <c r="A163" s="175"/>
      <c r="B163" s="148" t="s">
        <v>149</v>
      </c>
      <c r="C163" s="112" t="s">
        <v>0</v>
      </c>
      <c r="D163" s="58">
        <v>1</v>
      </c>
      <c r="E163" s="58">
        <f>E162*D163</f>
        <v>3.92</v>
      </c>
      <c r="F163" s="58"/>
      <c r="G163" s="58"/>
      <c r="H163" s="58"/>
      <c r="I163" s="58">
        <f>H163*E163</f>
        <v>0</v>
      </c>
      <c r="J163" s="58"/>
      <c r="K163" s="58"/>
      <c r="L163" s="58">
        <f>K163+I163+G163</f>
        <v>0</v>
      </c>
    </row>
    <row r="164" spans="1:12" ht="27">
      <c r="A164" s="175"/>
      <c r="B164" s="167" t="s">
        <v>459</v>
      </c>
      <c r="C164" s="112" t="s">
        <v>121</v>
      </c>
      <c r="D164" s="58">
        <v>1.05</v>
      </c>
      <c r="E164" s="58">
        <f>E162*D164</f>
        <v>4.116</v>
      </c>
      <c r="F164" s="58"/>
      <c r="G164" s="58">
        <f>F164*E164</f>
        <v>0</v>
      </c>
      <c r="H164" s="58"/>
      <c r="I164" s="58"/>
      <c r="J164" s="58"/>
      <c r="K164" s="58"/>
      <c r="L164" s="58">
        <f>K164+I164+G164</f>
        <v>0</v>
      </c>
    </row>
    <row r="165" spans="1:12" ht="13.5">
      <c r="A165" s="175"/>
      <c r="B165" s="168" t="s">
        <v>460</v>
      </c>
      <c r="C165" s="109" t="s">
        <v>124</v>
      </c>
      <c r="D165" s="154"/>
      <c r="E165" s="154">
        <v>6</v>
      </c>
      <c r="F165" s="150"/>
      <c r="G165" s="150">
        <f>F165*E165</f>
        <v>0</v>
      </c>
      <c r="H165" s="150"/>
      <c r="I165" s="150"/>
      <c r="J165" s="150"/>
      <c r="K165" s="150"/>
      <c r="L165" s="58">
        <f>K165+I165+G165</f>
        <v>0</v>
      </c>
    </row>
    <row r="166" spans="1:12" ht="27">
      <c r="A166" s="119">
        <v>13</v>
      </c>
      <c r="B166" s="170" t="s">
        <v>340</v>
      </c>
      <c r="C166" s="171" t="s">
        <v>121</v>
      </c>
      <c r="D166" s="172"/>
      <c r="E166" s="173">
        <v>23.32</v>
      </c>
      <c r="F166" s="150"/>
      <c r="G166" s="150"/>
      <c r="H166" s="150"/>
      <c r="I166" s="150"/>
      <c r="J166" s="150"/>
      <c r="K166" s="150"/>
      <c r="L166" s="150"/>
    </row>
    <row r="167" spans="1:12" ht="13.5">
      <c r="A167" s="175"/>
      <c r="B167" s="148" t="s">
        <v>149</v>
      </c>
      <c r="C167" s="109" t="s">
        <v>0</v>
      </c>
      <c r="D167" s="154">
        <v>1</v>
      </c>
      <c r="E167" s="154">
        <f>E166*D167</f>
        <v>23.32</v>
      </c>
      <c r="F167" s="150"/>
      <c r="G167" s="150"/>
      <c r="H167" s="150"/>
      <c r="I167" s="150">
        <f>H167*E167</f>
        <v>0</v>
      </c>
      <c r="J167" s="150"/>
      <c r="K167" s="150"/>
      <c r="L167" s="150">
        <f>K167+I167+G167</f>
        <v>0</v>
      </c>
    </row>
    <row r="168" spans="1:12" ht="13.5">
      <c r="A168" s="175"/>
      <c r="B168" s="167" t="s">
        <v>212</v>
      </c>
      <c r="C168" s="112" t="s">
        <v>159</v>
      </c>
      <c r="D168" s="150">
        <v>7.9</v>
      </c>
      <c r="E168" s="150">
        <f>E166*D168</f>
        <v>184.228</v>
      </c>
      <c r="F168" s="150"/>
      <c r="G168" s="150">
        <f>F168*E168</f>
        <v>0</v>
      </c>
      <c r="H168" s="150"/>
      <c r="I168" s="150"/>
      <c r="J168" s="150"/>
      <c r="K168" s="150"/>
      <c r="L168" s="58">
        <f>K168+I168+G168</f>
        <v>0</v>
      </c>
    </row>
    <row r="169" spans="1:12" ht="27">
      <c r="A169" s="175"/>
      <c r="B169" s="168" t="s">
        <v>341</v>
      </c>
      <c r="C169" s="119" t="s">
        <v>121</v>
      </c>
      <c r="D169" s="169">
        <v>1.02</v>
      </c>
      <c r="E169" s="169">
        <f>E166*D169</f>
        <v>23.7864</v>
      </c>
      <c r="F169" s="169"/>
      <c r="G169" s="169">
        <f>F169*E169</f>
        <v>0</v>
      </c>
      <c r="H169" s="169"/>
      <c r="I169" s="169"/>
      <c r="J169" s="169"/>
      <c r="K169" s="169"/>
      <c r="L169" s="169">
        <f>K169+I169+G169</f>
        <v>0</v>
      </c>
    </row>
    <row r="170" spans="1:12" ht="13.5">
      <c r="A170" s="123"/>
      <c r="B170" s="168" t="s">
        <v>123</v>
      </c>
      <c r="C170" s="109" t="s">
        <v>0</v>
      </c>
      <c r="D170" s="154">
        <v>0.2</v>
      </c>
      <c r="E170" s="154">
        <f>E166*D170</f>
        <v>4.664000000000001</v>
      </c>
      <c r="F170" s="154"/>
      <c r="G170" s="154">
        <f>F170*E170</f>
        <v>0</v>
      </c>
      <c r="H170" s="154"/>
      <c r="I170" s="154"/>
      <c r="J170" s="154"/>
      <c r="K170" s="154"/>
      <c r="L170" s="169">
        <f>K170+I170+G170</f>
        <v>0</v>
      </c>
    </row>
    <row r="171" spans="1:12" ht="27">
      <c r="A171" s="119">
        <v>14</v>
      </c>
      <c r="B171" s="170" t="s">
        <v>211</v>
      </c>
      <c r="C171" s="171" t="s">
        <v>121</v>
      </c>
      <c r="D171" s="173"/>
      <c r="E171" s="173">
        <v>48.44</v>
      </c>
      <c r="F171" s="169"/>
      <c r="G171" s="169"/>
      <c r="H171" s="169"/>
      <c r="I171" s="169"/>
      <c r="J171" s="169"/>
      <c r="K171" s="169"/>
      <c r="L171" s="169"/>
    </row>
    <row r="172" spans="1:12" ht="13.5">
      <c r="A172" s="175"/>
      <c r="B172" s="148" t="s">
        <v>149</v>
      </c>
      <c r="C172" s="109" t="s">
        <v>0</v>
      </c>
      <c r="D172" s="154">
        <v>1</v>
      </c>
      <c r="E172" s="154">
        <f>E171*D172</f>
        <v>48.44</v>
      </c>
      <c r="F172" s="150"/>
      <c r="G172" s="150"/>
      <c r="H172" s="150"/>
      <c r="I172" s="150">
        <f>H172*E172</f>
        <v>0</v>
      </c>
      <c r="J172" s="150"/>
      <c r="K172" s="150"/>
      <c r="L172" s="150">
        <f>K172+I172+G172</f>
        <v>0</v>
      </c>
    </row>
    <row r="173" spans="1:12" ht="13.5">
      <c r="A173" s="175"/>
      <c r="B173" s="167" t="s">
        <v>212</v>
      </c>
      <c r="C173" s="112" t="s">
        <v>159</v>
      </c>
      <c r="D173" s="150">
        <v>7.9</v>
      </c>
      <c r="E173" s="150">
        <f>E171*D173</f>
        <v>382.676</v>
      </c>
      <c r="F173" s="150"/>
      <c r="G173" s="150">
        <f>F173*E173</f>
        <v>0</v>
      </c>
      <c r="H173" s="150"/>
      <c r="I173" s="150"/>
      <c r="J173" s="150"/>
      <c r="K173" s="150"/>
      <c r="L173" s="58">
        <f>K173+I173+G173</f>
        <v>0</v>
      </c>
    </row>
    <row r="174" spans="1:12" ht="27">
      <c r="A174" s="175"/>
      <c r="B174" s="168" t="s">
        <v>341</v>
      </c>
      <c r="C174" s="119" t="s">
        <v>121</v>
      </c>
      <c r="D174" s="169">
        <v>1.02</v>
      </c>
      <c r="E174" s="169">
        <f>E171*D174</f>
        <v>49.4088</v>
      </c>
      <c r="F174" s="169"/>
      <c r="G174" s="169">
        <f>F174*E174</f>
        <v>0</v>
      </c>
      <c r="H174" s="169"/>
      <c r="I174" s="169"/>
      <c r="J174" s="169"/>
      <c r="K174" s="169"/>
      <c r="L174" s="169">
        <f>K174+I174+G174</f>
        <v>0</v>
      </c>
    </row>
    <row r="175" spans="1:12" ht="13.5">
      <c r="A175" s="175"/>
      <c r="B175" s="168" t="s">
        <v>123</v>
      </c>
      <c r="C175" s="109" t="s">
        <v>0</v>
      </c>
      <c r="D175" s="154">
        <v>0.16</v>
      </c>
      <c r="E175" s="154">
        <f>E171*D175</f>
        <v>7.7504</v>
      </c>
      <c r="F175" s="154"/>
      <c r="G175" s="154">
        <f>F175*E175</f>
        <v>0</v>
      </c>
      <c r="H175" s="154"/>
      <c r="I175" s="154"/>
      <c r="J175" s="154"/>
      <c r="K175" s="154"/>
      <c r="L175" s="169">
        <f>K175+I175+G175</f>
        <v>0</v>
      </c>
    </row>
    <row r="176" spans="1:12" ht="27">
      <c r="A176" s="119">
        <v>15</v>
      </c>
      <c r="B176" s="170" t="s">
        <v>213</v>
      </c>
      <c r="C176" s="171" t="s">
        <v>124</v>
      </c>
      <c r="D176" s="173"/>
      <c r="E176" s="173">
        <v>28.5</v>
      </c>
      <c r="F176" s="154"/>
      <c r="G176" s="154"/>
      <c r="H176" s="154"/>
      <c r="I176" s="154"/>
      <c r="J176" s="154"/>
      <c r="K176" s="154"/>
      <c r="L176" s="154"/>
    </row>
    <row r="177" spans="1:12" ht="13.5">
      <c r="A177" s="175"/>
      <c r="B177" s="148" t="s">
        <v>149</v>
      </c>
      <c r="C177" s="109" t="s">
        <v>0</v>
      </c>
      <c r="D177" s="154">
        <v>1</v>
      </c>
      <c r="E177" s="154">
        <f>E176*D177</f>
        <v>28.5</v>
      </c>
      <c r="F177" s="150"/>
      <c r="G177" s="150"/>
      <c r="H177" s="150"/>
      <c r="I177" s="150">
        <f>H177*E177</f>
        <v>0</v>
      </c>
      <c r="J177" s="150"/>
      <c r="K177" s="150"/>
      <c r="L177" s="150">
        <f>K177+I177+G177</f>
        <v>0</v>
      </c>
    </row>
    <row r="178" spans="1:12" ht="13.5">
      <c r="A178" s="175"/>
      <c r="B178" s="168" t="s">
        <v>163</v>
      </c>
      <c r="C178" s="109" t="s">
        <v>159</v>
      </c>
      <c r="D178" s="154">
        <v>0.8</v>
      </c>
      <c r="E178" s="154">
        <f>E176*D178</f>
        <v>22.8</v>
      </c>
      <c r="F178" s="150"/>
      <c r="G178" s="150">
        <f>F178*E178</f>
        <v>0</v>
      </c>
      <c r="H178" s="150"/>
      <c r="I178" s="150"/>
      <c r="J178" s="150"/>
      <c r="K178" s="150"/>
      <c r="L178" s="150">
        <f>K178+I178+G178</f>
        <v>0</v>
      </c>
    </row>
    <row r="179" spans="1:12" ht="27">
      <c r="A179" s="175"/>
      <c r="B179" s="168" t="s">
        <v>341</v>
      </c>
      <c r="C179" s="119" t="s">
        <v>121</v>
      </c>
      <c r="D179" s="169">
        <v>0.08</v>
      </c>
      <c r="E179" s="169">
        <f>E176*D179</f>
        <v>2.2800000000000002</v>
      </c>
      <c r="F179" s="169"/>
      <c r="G179" s="169">
        <f>F179*E179</f>
        <v>0</v>
      </c>
      <c r="H179" s="169"/>
      <c r="I179" s="169"/>
      <c r="J179" s="169"/>
      <c r="K179" s="169"/>
      <c r="L179" s="169">
        <f>K179+I179+G179</f>
        <v>0</v>
      </c>
    </row>
    <row r="180" spans="1:12" ht="40.5">
      <c r="A180" s="119">
        <v>16</v>
      </c>
      <c r="B180" s="170" t="s">
        <v>343</v>
      </c>
      <c r="C180" s="171" t="s">
        <v>121</v>
      </c>
      <c r="D180" s="173"/>
      <c r="E180" s="173">
        <v>120.57</v>
      </c>
      <c r="F180" s="154"/>
      <c r="G180" s="154"/>
      <c r="H180" s="154"/>
      <c r="I180" s="154"/>
      <c r="J180" s="154"/>
      <c r="K180" s="154"/>
      <c r="L180" s="169"/>
    </row>
    <row r="181" spans="1:12" ht="13.5">
      <c r="A181" s="175"/>
      <c r="B181" s="148" t="s">
        <v>149</v>
      </c>
      <c r="C181" s="109" t="s">
        <v>0</v>
      </c>
      <c r="D181" s="154">
        <v>1</v>
      </c>
      <c r="E181" s="154">
        <f>E180*D181</f>
        <v>120.57</v>
      </c>
      <c r="F181" s="150"/>
      <c r="G181" s="150"/>
      <c r="H181" s="150"/>
      <c r="I181" s="150">
        <f>H181*E181</f>
        <v>0</v>
      </c>
      <c r="J181" s="150"/>
      <c r="K181" s="150"/>
      <c r="L181" s="150">
        <f>K181+I181+G181</f>
        <v>0</v>
      </c>
    </row>
    <row r="182" spans="1:12" ht="13.5">
      <c r="A182" s="123"/>
      <c r="B182" s="168" t="s">
        <v>161</v>
      </c>
      <c r="C182" s="109" t="s">
        <v>190</v>
      </c>
      <c r="D182" s="154">
        <v>0.15</v>
      </c>
      <c r="E182" s="154">
        <f>E180*D182</f>
        <v>18.0855</v>
      </c>
      <c r="F182" s="154"/>
      <c r="G182" s="154">
        <f>F182*E182</f>
        <v>0</v>
      </c>
      <c r="H182" s="154"/>
      <c r="I182" s="154"/>
      <c r="J182" s="154"/>
      <c r="K182" s="154"/>
      <c r="L182" s="169">
        <f>G182</f>
        <v>0</v>
      </c>
    </row>
    <row r="183" spans="1:12" ht="13.5">
      <c r="A183" s="123"/>
      <c r="B183" s="168" t="s">
        <v>162</v>
      </c>
      <c r="C183" s="119" t="s">
        <v>159</v>
      </c>
      <c r="D183" s="154">
        <v>2.4</v>
      </c>
      <c r="E183" s="154">
        <f>E180*D183</f>
        <v>289.368</v>
      </c>
      <c r="F183" s="154"/>
      <c r="G183" s="154">
        <f>F183*E183</f>
        <v>0</v>
      </c>
      <c r="H183" s="154"/>
      <c r="I183" s="154"/>
      <c r="J183" s="154"/>
      <c r="K183" s="154"/>
      <c r="L183" s="169">
        <f>G183</f>
        <v>0</v>
      </c>
    </row>
    <row r="184" spans="1:12" ht="27">
      <c r="A184" s="123"/>
      <c r="B184" s="168" t="s">
        <v>433</v>
      </c>
      <c r="C184" s="119" t="s">
        <v>190</v>
      </c>
      <c r="D184" s="169">
        <v>0.4</v>
      </c>
      <c r="E184" s="169">
        <f>E180*D184</f>
        <v>48.228</v>
      </c>
      <c r="F184" s="169"/>
      <c r="G184" s="169">
        <f>F184*E184</f>
        <v>0</v>
      </c>
      <c r="H184" s="169"/>
      <c r="I184" s="169"/>
      <c r="J184" s="169"/>
      <c r="K184" s="169"/>
      <c r="L184" s="169">
        <f>G184</f>
        <v>0</v>
      </c>
    </row>
    <row r="185" spans="1:12" ht="13.5">
      <c r="A185" s="123"/>
      <c r="B185" s="168" t="s">
        <v>123</v>
      </c>
      <c r="C185" s="109" t="s">
        <v>0</v>
      </c>
      <c r="D185" s="154">
        <v>0.1</v>
      </c>
      <c r="E185" s="154">
        <f>E180*D185</f>
        <v>12.057</v>
      </c>
      <c r="F185" s="154"/>
      <c r="G185" s="154">
        <f>F185*E185</f>
        <v>0</v>
      </c>
      <c r="H185" s="154"/>
      <c r="I185" s="154"/>
      <c r="J185" s="154"/>
      <c r="K185" s="154"/>
      <c r="L185" s="169">
        <f>G185</f>
        <v>0</v>
      </c>
    </row>
    <row r="186" spans="1:12" ht="40.5">
      <c r="A186" s="119">
        <v>17</v>
      </c>
      <c r="B186" s="170" t="s">
        <v>457</v>
      </c>
      <c r="C186" s="171" t="s">
        <v>124</v>
      </c>
      <c r="D186" s="173"/>
      <c r="E186" s="173">
        <v>52.05</v>
      </c>
      <c r="F186" s="154"/>
      <c r="G186" s="154"/>
      <c r="H186" s="154"/>
      <c r="I186" s="154"/>
      <c r="J186" s="154"/>
      <c r="K186" s="154"/>
      <c r="L186" s="169"/>
    </row>
    <row r="187" spans="1:12" ht="13.5">
      <c r="A187" s="175"/>
      <c r="B187" s="148" t="s">
        <v>149</v>
      </c>
      <c r="C187" s="109" t="s">
        <v>0</v>
      </c>
      <c r="D187" s="154">
        <v>1</v>
      </c>
      <c r="E187" s="154">
        <f>E186*D187</f>
        <v>52.05</v>
      </c>
      <c r="F187" s="150"/>
      <c r="G187" s="150"/>
      <c r="H187" s="150"/>
      <c r="I187" s="150">
        <f>H187*E187</f>
        <v>0</v>
      </c>
      <c r="J187" s="150"/>
      <c r="K187" s="150"/>
      <c r="L187" s="150">
        <f>K187+I187+G187</f>
        <v>0</v>
      </c>
    </row>
    <row r="188" spans="1:12" ht="13.5">
      <c r="A188" s="123"/>
      <c r="B188" s="168" t="s">
        <v>161</v>
      </c>
      <c r="C188" s="109" t="s">
        <v>190</v>
      </c>
      <c r="D188" s="154">
        <v>0.03</v>
      </c>
      <c r="E188" s="154">
        <f>E186*D188</f>
        <v>1.5614999999999999</v>
      </c>
      <c r="F188" s="154"/>
      <c r="G188" s="154">
        <f>F188*E188</f>
        <v>0</v>
      </c>
      <c r="H188" s="154"/>
      <c r="I188" s="154"/>
      <c r="J188" s="154"/>
      <c r="K188" s="154"/>
      <c r="L188" s="169">
        <f>G188</f>
        <v>0</v>
      </c>
    </row>
    <row r="189" spans="1:12" ht="13.5">
      <c r="A189" s="123"/>
      <c r="B189" s="168" t="s">
        <v>162</v>
      </c>
      <c r="C189" s="119" t="s">
        <v>159</v>
      </c>
      <c r="D189" s="154">
        <v>0.5</v>
      </c>
      <c r="E189" s="154">
        <f>E186*D189</f>
        <v>26.025</v>
      </c>
      <c r="F189" s="154"/>
      <c r="G189" s="154">
        <f>F189*E189</f>
        <v>0</v>
      </c>
      <c r="H189" s="154"/>
      <c r="I189" s="154"/>
      <c r="J189" s="154"/>
      <c r="K189" s="154"/>
      <c r="L189" s="169">
        <f>G189</f>
        <v>0</v>
      </c>
    </row>
    <row r="190" spans="1:12" ht="27">
      <c r="A190" s="123"/>
      <c r="B190" s="168" t="s">
        <v>433</v>
      </c>
      <c r="C190" s="119" t="s">
        <v>190</v>
      </c>
      <c r="D190" s="169">
        <v>0.08</v>
      </c>
      <c r="E190" s="169">
        <f>E186*D190</f>
        <v>4.164</v>
      </c>
      <c r="F190" s="169"/>
      <c r="G190" s="169">
        <f>F190*E190</f>
        <v>0</v>
      </c>
      <c r="H190" s="169"/>
      <c r="I190" s="169"/>
      <c r="J190" s="169"/>
      <c r="K190" s="169"/>
      <c r="L190" s="169">
        <f>G190</f>
        <v>0</v>
      </c>
    </row>
    <row r="191" spans="1:12" ht="13.5">
      <c r="A191" s="123"/>
      <c r="B191" s="168" t="s">
        <v>123</v>
      </c>
      <c r="C191" s="109" t="s">
        <v>0</v>
      </c>
      <c r="D191" s="154">
        <v>0.15</v>
      </c>
      <c r="E191" s="154">
        <f>E186*D191</f>
        <v>7.807499999999999</v>
      </c>
      <c r="F191" s="154"/>
      <c r="G191" s="154">
        <f>F191*E191</f>
        <v>0</v>
      </c>
      <c r="H191" s="154"/>
      <c r="I191" s="154"/>
      <c r="J191" s="154"/>
      <c r="K191" s="154"/>
      <c r="L191" s="169">
        <f>G191</f>
        <v>0</v>
      </c>
    </row>
    <row r="192" spans="1:12" ht="40.5">
      <c r="A192" s="119">
        <v>18</v>
      </c>
      <c r="B192" s="170" t="s">
        <v>342</v>
      </c>
      <c r="C192" s="171" t="s">
        <v>121</v>
      </c>
      <c r="D192" s="173"/>
      <c r="E192" s="173">
        <v>23.98</v>
      </c>
      <c r="F192" s="154"/>
      <c r="G192" s="154"/>
      <c r="H192" s="154"/>
      <c r="I192" s="154"/>
      <c r="J192" s="154"/>
      <c r="K192" s="154"/>
      <c r="L192" s="169"/>
    </row>
    <row r="193" spans="1:12" ht="13.5">
      <c r="A193" s="175"/>
      <c r="B193" s="148" t="s">
        <v>149</v>
      </c>
      <c r="C193" s="109" t="s">
        <v>0</v>
      </c>
      <c r="D193" s="154">
        <v>1</v>
      </c>
      <c r="E193" s="154">
        <f>E192*D193</f>
        <v>23.98</v>
      </c>
      <c r="F193" s="150"/>
      <c r="G193" s="150"/>
      <c r="H193" s="150"/>
      <c r="I193" s="150">
        <f>H193*E193</f>
        <v>0</v>
      </c>
      <c r="J193" s="150"/>
      <c r="K193" s="150"/>
      <c r="L193" s="150">
        <f>K193+I193+G193</f>
        <v>0</v>
      </c>
    </row>
    <row r="194" spans="1:12" ht="13.5">
      <c r="A194" s="123"/>
      <c r="B194" s="168" t="s">
        <v>161</v>
      </c>
      <c r="C194" s="109" t="s">
        <v>190</v>
      </c>
      <c r="D194" s="154">
        <v>0.15</v>
      </c>
      <c r="E194" s="154">
        <f>E192*D194</f>
        <v>3.597</v>
      </c>
      <c r="F194" s="154"/>
      <c r="G194" s="154">
        <f>F194*E194</f>
        <v>0</v>
      </c>
      <c r="H194" s="154"/>
      <c r="I194" s="154"/>
      <c r="J194" s="154"/>
      <c r="K194" s="154"/>
      <c r="L194" s="169">
        <f>G194</f>
        <v>0</v>
      </c>
    </row>
    <row r="195" spans="1:12" ht="13.5">
      <c r="A195" s="123"/>
      <c r="B195" s="168" t="s">
        <v>162</v>
      </c>
      <c r="C195" s="119" t="s">
        <v>159</v>
      </c>
      <c r="D195" s="154">
        <v>2.4</v>
      </c>
      <c r="E195" s="154">
        <f>E192*D195</f>
        <v>57.552</v>
      </c>
      <c r="F195" s="154"/>
      <c r="G195" s="154">
        <f>F195*E195</f>
        <v>0</v>
      </c>
      <c r="H195" s="154"/>
      <c r="I195" s="154"/>
      <c r="J195" s="154"/>
      <c r="K195" s="154"/>
      <c r="L195" s="169">
        <f>G195</f>
        <v>0</v>
      </c>
    </row>
    <row r="196" spans="1:12" ht="13.5">
      <c r="A196" s="123"/>
      <c r="B196" s="168" t="s">
        <v>434</v>
      </c>
      <c r="C196" s="109" t="s">
        <v>190</v>
      </c>
      <c r="D196" s="154">
        <v>0.4</v>
      </c>
      <c r="E196" s="154">
        <f>E192*D196</f>
        <v>9.592</v>
      </c>
      <c r="F196" s="154"/>
      <c r="G196" s="154">
        <f>F196*E196</f>
        <v>0</v>
      </c>
      <c r="H196" s="154"/>
      <c r="I196" s="154"/>
      <c r="J196" s="154"/>
      <c r="K196" s="154"/>
      <c r="L196" s="169">
        <f>G196</f>
        <v>0</v>
      </c>
    </row>
    <row r="197" spans="1:12" ht="13.5">
      <c r="A197" s="123"/>
      <c r="B197" s="168" t="s">
        <v>123</v>
      </c>
      <c r="C197" s="152" t="s">
        <v>0</v>
      </c>
      <c r="D197" s="150">
        <v>0.1</v>
      </c>
      <c r="E197" s="150">
        <f>E192*D197</f>
        <v>2.398</v>
      </c>
      <c r="F197" s="150"/>
      <c r="G197" s="150">
        <f>F197*E197</f>
        <v>0</v>
      </c>
      <c r="H197" s="150"/>
      <c r="I197" s="150"/>
      <c r="J197" s="150"/>
      <c r="K197" s="150"/>
      <c r="L197" s="58">
        <f>G197</f>
        <v>0</v>
      </c>
    </row>
    <row r="198" spans="1:12" ht="27">
      <c r="A198" s="118">
        <v>19</v>
      </c>
      <c r="B198" s="237" t="s">
        <v>462</v>
      </c>
      <c r="C198" s="392" t="s">
        <v>121</v>
      </c>
      <c r="D198" s="393"/>
      <c r="E198" s="366">
        <v>35</v>
      </c>
      <c r="F198" s="365"/>
      <c r="G198" s="225"/>
      <c r="H198" s="225"/>
      <c r="I198" s="225"/>
      <c r="J198" s="225"/>
      <c r="K198" s="225"/>
      <c r="L198" s="225"/>
    </row>
    <row r="199" spans="1:12" ht="13.5">
      <c r="A199" s="161"/>
      <c r="B199" s="291" t="s">
        <v>191</v>
      </c>
      <c r="C199" s="90" t="s">
        <v>0</v>
      </c>
      <c r="D199" s="110">
        <v>1</v>
      </c>
      <c r="E199" s="225">
        <f>E198*D199</f>
        <v>35</v>
      </c>
      <c r="F199" s="165"/>
      <c r="G199" s="225"/>
      <c r="H199" s="225"/>
      <c r="I199" s="225">
        <f>H199*E199</f>
        <v>0</v>
      </c>
      <c r="J199" s="225"/>
      <c r="K199" s="225"/>
      <c r="L199" s="225">
        <f>I199+G199</f>
        <v>0</v>
      </c>
    </row>
    <row r="200" spans="1:12" ht="13.5">
      <c r="A200" s="161"/>
      <c r="B200" s="239" t="s">
        <v>345</v>
      </c>
      <c r="C200" s="90" t="s">
        <v>121</v>
      </c>
      <c r="D200" s="110">
        <v>1</v>
      </c>
      <c r="E200" s="150">
        <f>E198*D200</f>
        <v>35</v>
      </c>
      <c r="F200" s="165"/>
      <c r="G200" s="225">
        <f>F200*E200</f>
        <v>0</v>
      </c>
      <c r="H200" s="150"/>
      <c r="I200" s="225"/>
      <c r="J200" s="225"/>
      <c r="K200" s="225"/>
      <c r="L200" s="225">
        <f>I200+G200</f>
        <v>0</v>
      </c>
    </row>
    <row r="201" spans="1:12" ht="13.5">
      <c r="A201" s="161"/>
      <c r="B201" s="239" t="s">
        <v>344</v>
      </c>
      <c r="C201" s="90" t="s">
        <v>159</v>
      </c>
      <c r="D201" s="110">
        <v>10</v>
      </c>
      <c r="E201" s="150">
        <f>E198*D201</f>
        <v>350</v>
      </c>
      <c r="F201" s="165"/>
      <c r="G201" s="225">
        <f>F201*E201</f>
        <v>0</v>
      </c>
      <c r="H201" s="150"/>
      <c r="I201" s="225"/>
      <c r="J201" s="225"/>
      <c r="K201" s="225"/>
      <c r="L201" s="225">
        <f>I201+G201</f>
        <v>0</v>
      </c>
    </row>
    <row r="202" spans="1:12" ht="42.75" customHeight="1">
      <c r="A202" s="119">
        <v>20</v>
      </c>
      <c r="B202" s="170" t="s">
        <v>346</v>
      </c>
      <c r="C202" s="171" t="s">
        <v>121</v>
      </c>
      <c r="D202" s="173"/>
      <c r="E202" s="173">
        <v>3.69</v>
      </c>
      <c r="F202" s="154"/>
      <c r="G202" s="154"/>
      <c r="H202" s="154"/>
      <c r="I202" s="154"/>
      <c r="J202" s="154"/>
      <c r="K202" s="154"/>
      <c r="L202" s="154"/>
    </row>
    <row r="203" spans="1:12" ht="27">
      <c r="A203" s="175"/>
      <c r="B203" s="168" t="s">
        <v>436</v>
      </c>
      <c r="C203" s="119" t="s">
        <v>121</v>
      </c>
      <c r="D203" s="169">
        <v>1</v>
      </c>
      <c r="E203" s="169">
        <f>E202*D203</f>
        <v>3.69</v>
      </c>
      <c r="F203" s="169"/>
      <c r="G203" s="169">
        <f>F203*E203</f>
        <v>0</v>
      </c>
      <c r="H203" s="169"/>
      <c r="I203" s="169"/>
      <c r="J203" s="169"/>
      <c r="K203" s="169"/>
      <c r="L203" s="169">
        <f>G203</f>
        <v>0</v>
      </c>
    </row>
    <row r="204" spans="1:12" ht="40.5">
      <c r="A204" s="119">
        <v>21</v>
      </c>
      <c r="B204" s="170" t="s">
        <v>438</v>
      </c>
      <c r="C204" s="171" t="s">
        <v>121</v>
      </c>
      <c r="D204" s="173"/>
      <c r="E204" s="173">
        <v>2.16</v>
      </c>
      <c r="F204" s="154"/>
      <c r="G204" s="154"/>
      <c r="H204" s="154"/>
      <c r="I204" s="154"/>
      <c r="J204" s="154"/>
      <c r="K204" s="154"/>
      <c r="L204" s="154"/>
    </row>
    <row r="205" spans="1:12" ht="27">
      <c r="A205" s="175"/>
      <c r="B205" s="168" t="s">
        <v>436</v>
      </c>
      <c r="C205" s="119" t="s">
        <v>121</v>
      </c>
      <c r="D205" s="169">
        <v>1</v>
      </c>
      <c r="E205" s="169">
        <f>E204*D205</f>
        <v>2.16</v>
      </c>
      <c r="F205" s="169"/>
      <c r="G205" s="169">
        <f>F205*E205</f>
        <v>0</v>
      </c>
      <c r="H205" s="169"/>
      <c r="I205" s="169"/>
      <c r="J205" s="169"/>
      <c r="K205" s="169"/>
      <c r="L205" s="169">
        <f>G205</f>
        <v>0</v>
      </c>
    </row>
    <row r="206" spans="1:12" ht="30.75" customHeight="1">
      <c r="A206" s="119">
        <v>22</v>
      </c>
      <c r="B206" s="170" t="s">
        <v>347</v>
      </c>
      <c r="C206" s="171" t="s">
        <v>121</v>
      </c>
      <c r="D206" s="173"/>
      <c r="E206" s="173">
        <v>10.74</v>
      </c>
      <c r="F206" s="154"/>
      <c r="G206" s="154"/>
      <c r="H206" s="154"/>
      <c r="I206" s="154"/>
      <c r="J206" s="154"/>
      <c r="K206" s="154"/>
      <c r="L206" s="154"/>
    </row>
    <row r="207" spans="1:12" ht="13.5">
      <c r="A207" s="175"/>
      <c r="B207" s="168" t="s">
        <v>437</v>
      </c>
      <c r="C207" s="119" t="s">
        <v>121</v>
      </c>
      <c r="D207" s="169">
        <v>1</v>
      </c>
      <c r="E207" s="169">
        <f>E206*D207</f>
        <v>10.74</v>
      </c>
      <c r="F207" s="169"/>
      <c r="G207" s="169">
        <f>F207*E207</f>
        <v>0</v>
      </c>
      <c r="H207" s="169"/>
      <c r="I207" s="169"/>
      <c r="J207" s="169"/>
      <c r="K207" s="169"/>
      <c r="L207" s="169">
        <f>G207</f>
        <v>0</v>
      </c>
    </row>
    <row r="208" spans="1:12" ht="27">
      <c r="A208" s="119">
        <v>23</v>
      </c>
      <c r="B208" s="170" t="s">
        <v>435</v>
      </c>
      <c r="C208" s="171" t="s">
        <v>139</v>
      </c>
      <c r="D208" s="173"/>
      <c r="E208" s="173">
        <v>1</v>
      </c>
      <c r="F208" s="154"/>
      <c r="G208" s="154"/>
      <c r="H208" s="154"/>
      <c r="I208" s="154"/>
      <c r="J208" s="154"/>
      <c r="K208" s="154"/>
      <c r="L208" s="154"/>
    </row>
    <row r="209" spans="1:12" ht="13.5">
      <c r="A209" s="175"/>
      <c r="B209" s="148" t="s">
        <v>214</v>
      </c>
      <c r="C209" s="109" t="s">
        <v>139</v>
      </c>
      <c r="D209" s="154">
        <v>1</v>
      </c>
      <c r="E209" s="154">
        <f>E208*D209</f>
        <v>1</v>
      </c>
      <c r="F209" s="150"/>
      <c r="G209" s="150">
        <f>F209*E209</f>
        <v>0</v>
      </c>
      <c r="H209" s="150"/>
      <c r="I209" s="150"/>
      <c r="J209" s="150"/>
      <c r="K209" s="150"/>
      <c r="L209" s="150">
        <f>G209</f>
        <v>0</v>
      </c>
    </row>
    <row r="210" spans="1:12" ht="13.5">
      <c r="A210" s="119">
        <v>24</v>
      </c>
      <c r="B210" s="170" t="s">
        <v>215</v>
      </c>
      <c r="C210" s="171" t="s">
        <v>139</v>
      </c>
      <c r="D210" s="173"/>
      <c r="E210" s="173">
        <v>4</v>
      </c>
      <c r="F210" s="154"/>
      <c r="G210" s="154"/>
      <c r="H210" s="154"/>
      <c r="I210" s="154"/>
      <c r="J210" s="154"/>
      <c r="K210" s="154"/>
      <c r="L210" s="154"/>
    </row>
    <row r="211" spans="1:12" ht="13.5">
      <c r="A211" s="175"/>
      <c r="B211" s="148" t="s">
        <v>149</v>
      </c>
      <c r="C211" s="109" t="s">
        <v>0</v>
      </c>
      <c r="D211" s="154">
        <v>1</v>
      </c>
      <c r="E211" s="154">
        <f>E210*D211</f>
        <v>4</v>
      </c>
      <c r="F211" s="150"/>
      <c r="G211" s="150"/>
      <c r="H211" s="150"/>
      <c r="I211" s="150">
        <f>H211*E211</f>
        <v>0</v>
      </c>
      <c r="J211" s="150"/>
      <c r="K211" s="150"/>
      <c r="L211" s="150">
        <f>K211+I211+G211</f>
        <v>0</v>
      </c>
    </row>
    <row r="212" spans="1:12" ht="15.75" customHeight="1">
      <c r="A212" s="175"/>
      <c r="B212" s="168" t="s">
        <v>348</v>
      </c>
      <c r="C212" s="109" t="s">
        <v>0</v>
      </c>
      <c r="D212" s="154">
        <v>1</v>
      </c>
      <c r="E212" s="154">
        <f>E210*D212</f>
        <v>4</v>
      </c>
      <c r="F212" s="154"/>
      <c r="G212" s="154">
        <f>F212*E212</f>
        <v>0</v>
      </c>
      <c r="H212" s="154"/>
      <c r="I212" s="154"/>
      <c r="J212" s="154"/>
      <c r="K212" s="154"/>
      <c r="L212" s="154">
        <f>G212</f>
        <v>0</v>
      </c>
    </row>
    <row r="213" spans="1:12" ht="27">
      <c r="A213" s="119">
        <v>25</v>
      </c>
      <c r="B213" s="237" t="s">
        <v>221</v>
      </c>
      <c r="C213" s="121" t="s">
        <v>139</v>
      </c>
      <c r="D213" s="57"/>
      <c r="E213" s="57">
        <v>1</v>
      </c>
      <c r="F213" s="58"/>
      <c r="G213" s="58"/>
      <c r="H213" s="58"/>
      <c r="I213" s="58"/>
      <c r="J213" s="58"/>
      <c r="K213" s="58"/>
      <c r="L213" s="58"/>
    </row>
    <row r="214" spans="1:12" ht="13.5">
      <c r="A214" s="175"/>
      <c r="B214" s="224" t="s">
        <v>191</v>
      </c>
      <c r="C214" s="90" t="s">
        <v>0</v>
      </c>
      <c r="D214" s="58">
        <v>1</v>
      </c>
      <c r="E214" s="58">
        <f>E213*D214</f>
        <v>1</v>
      </c>
      <c r="F214" s="58"/>
      <c r="G214" s="58"/>
      <c r="H214" s="58"/>
      <c r="I214" s="58">
        <f>H214*E214</f>
        <v>0</v>
      </c>
      <c r="J214" s="58"/>
      <c r="K214" s="58"/>
      <c r="L214" s="58">
        <f>I214</f>
        <v>0</v>
      </c>
    </row>
    <row r="215" spans="1:12" ht="13.5">
      <c r="A215" s="175"/>
      <c r="B215" s="239" t="s">
        <v>349</v>
      </c>
      <c r="C215" s="90" t="s">
        <v>139</v>
      </c>
      <c r="D215" s="58">
        <v>1</v>
      </c>
      <c r="E215" s="58">
        <f>E213*D215</f>
        <v>1</v>
      </c>
      <c r="F215" s="58"/>
      <c r="G215" s="58">
        <f>F215*E215</f>
        <v>0</v>
      </c>
      <c r="H215" s="58"/>
      <c r="I215" s="58"/>
      <c r="J215" s="58"/>
      <c r="K215" s="58"/>
      <c r="L215" s="58">
        <f>G215</f>
        <v>0</v>
      </c>
    </row>
    <row r="216" spans="1:12" ht="16.5">
      <c r="A216" s="137"/>
      <c r="B216" s="546" t="s">
        <v>216</v>
      </c>
      <c r="C216" s="546"/>
      <c r="D216" s="546"/>
      <c r="E216" s="547"/>
      <c r="F216" s="150"/>
      <c r="G216" s="150"/>
      <c r="H216" s="165"/>
      <c r="I216" s="150"/>
      <c r="J216" s="150"/>
      <c r="K216" s="150"/>
      <c r="L216" s="150"/>
    </row>
    <row r="217" spans="1:12" ht="27">
      <c r="A217" s="119">
        <v>1</v>
      </c>
      <c r="B217" s="91" t="s">
        <v>350</v>
      </c>
      <c r="C217" s="56" t="s">
        <v>121</v>
      </c>
      <c r="D217" s="57"/>
      <c r="E217" s="57">
        <v>61.39</v>
      </c>
      <c r="F217" s="58"/>
      <c r="G217" s="150"/>
      <c r="H217" s="150"/>
      <c r="I217" s="150"/>
      <c r="J217" s="150"/>
      <c r="K217" s="150"/>
      <c r="L217" s="150"/>
    </row>
    <row r="218" spans="1:12" ht="13.5">
      <c r="A218" s="175"/>
      <c r="B218" s="148" t="s">
        <v>149</v>
      </c>
      <c r="C218" s="112" t="s">
        <v>0</v>
      </c>
      <c r="D218" s="58">
        <v>1</v>
      </c>
      <c r="E218" s="58">
        <f>E217*D218</f>
        <v>61.39</v>
      </c>
      <c r="F218" s="58"/>
      <c r="G218" s="58"/>
      <c r="H218" s="58"/>
      <c r="I218" s="58">
        <f>H218*E218</f>
        <v>0</v>
      </c>
      <c r="J218" s="58"/>
      <c r="K218" s="58"/>
      <c r="L218" s="58">
        <f>K218+I218+G218</f>
        <v>0</v>
      </c>
    </row>
    <row r="219" spans="1:12" ht="13.5">
      <c r="A219" s="175"/>
      <c r="B219" s="167" t="s">
        <v>158</v>
      </c>
      <c r="C219" s="152" t="s">
        <v>135</v>
      </c>
      <c r="D219" s="150">
        <v>0.0306</v>
      </c>
      <c r="E219" s="150">
        <f>E217*D219</f>
        <v>1.878534</v>
      </c>
      <c r="F219" s="150"/>
      <c r="G219" s="150">
        <f>F219*E219</f>
        <v>0</v>
      </c>
      <c r="H219" s="150"/>
      <c r="I219" s="150"/>
      <c r="J219" s="150"/>
      <c r="K219" s="150"/>
      <c r="L219" s="58">
        <f>K219+I219+G219</f>
        <v>0</v>
      </c>
    </row>
    <row r="220" spans="1:12" ht="13.5">
      <c r="A220" s="175"/>
      <c r="B220" s="168" t="s">
        <v>217</v>
      </c>
      <c r="C220" s="109" t="s">
        <v>121</v>
      </c>
      <c r="D220" s="154">
        <v>1</v>
      </c>
      <c r="E220" s="154">
        <f>E217*D220</f>
        <v>61.39</v>
      </c>
      <c r="F220" s="154"/>
      <c r="G220" s="150">
        <f>F220*E220</f>
        <v>0</v>
      </c>
      <c r="H220" s="154"/>
      <c r="I220" s="154"/>
      <c r="J220" s="154"/>
      <c r="K220" s="154"/>
      <c r="L220" s="58">
        <f>K220+I220+G220</f>
        <v>0</v>
      </c>
    </row>
    <row r="221" spans="1:12" ht="27">
      <c r="A221" s="119">
        <v>2</v>
      </c>
      <c r="B221" s="91" t="s">
        <v>210</v>
      </c>
      <c r="C221" s="56" t="s">
        <v>124</v>
      </c>
      <c r="D221" s="57"/>
      <c r="E221" s="57">
        <v>52.05</v>
      </c>
      <c r="F221" s="58"/>
      <c r="G221" s="150"/>
      <c r="H221" s="150"/>
      <c r="I221" s="150"/>
      <c r="J221" s="150"/>
      <c r="K221" s="150"/>
      <c r="L221" s="150"/>
    </row>
    <row r="222" spans="1:12" ht="13.5">
      <c r="A222" s="175"/>
      <c r="B222" s="148" t="s">
        <v>149</v>
      </c>
      <c r="C222" s="112" t="s">
        <v>0</v>
      </c>
      <c r="D222" s="58">
        <v>1</v>
      </c>
      <c r="E222" s="58">
        <f>E221*D222</f>
        <v>52.05</v>
      </c>
      <c r="F222" s="58"/>
      <c r="G222" s="58"/>
      <c r="H222" s="58"/>
      <c r="I222" s="58">
        <f>H222*E222</f>
        <v>0</v>
      </c>
      <c r="J222" s="58"/>
      <c r="K222" s="58"/>
      <c r="L222" s="58">
        <f>K222+I222+G222</f>
        <v>0</v>
      </c>
    </row>
    <row r="223" spans="1:12" ht="13.5">
      <c r="A223" s="175"/>
      <c r="B223" s="168" t="s">
        <v>158</v>
      </c>
      <c r="C223" s="109" t="s">
        <v>135</v>
      </c>
      <c r="D223" s="154">
        <v>0.008</v>
      </c>
      <c r="E223" s="154">
        <f>E221*D223</f>
        <v>0.4164</v>
      </c>
      <c r="F223" s="150"/>
      <c r="G223" s="150">
        <f>F223*E223</f>
        <v>0</v>
      </c>
      <c r="H223" s="150"/>
      <c r="I223" s="150"/>
      <c r="J223" s="150"/>
      <c r="K223" s="150"/>
      <c r="L223" s="58">
        <f>K223+I223+G223</f>
        <v>0</v>
      </c>
    </row>
    <row r="224" spans="1:12" ht="27">
      <c r="A224" s="119">
        <v>3</v>
      </c>
      <c r="B224" s="290" t="s">
        <v>218</v>
      </c>
      <c r="C224" s="121" t="s">
        <v>121</v>
      </c>
      <c r="D224" s="106"/>
      <c r="E224" s="57">
        <v>61.39</v>
      </c>
      <c r="F224" s="150"/>
      <c r="G224" s="150"/>
      <c r="H224" s="150"/>
      <c r="I224" s="150"/>
      <c r="J224" s="150"/>
      <c r="K224" s="150"/>
      <c r="L224" s="150"/>
    </row>
    <row r="225" spans="1:12" ht="13.5">
      <c r="A225" s="175"/>
      <c r="B225" s="148" t="s">
        <v>149</v>
      </c>
      <c r="C225" s="90" t="s">
        <v>0</v>
      </c>
      <c r="D225" s="150">
        <v>1</v>
      </c>
      <c r="E225" s="150">
        <f>E224*D225</f>
        <v>61.39</v>
      </c>
      <c r="F225" s="150"/>
      <c r="G225" s="150"/>
      <c r="H225" s="150"/>
      <c r="I225" s="150">
        <f>H225*E225</f>
        <v>0</v>
      </c>
      <c r="J225" s="150"/>
      <c r="K225" s="150"/>
      <c r="L225" s="150">
        <f>K225+I225+G225</f>
        <v>0</v>
      </c>
    </row>
    <row r="226" spans="1:12" ht="13.5">
      <c r="A226" s="175"/>
      <c r="B226" s="291" t="s">
        <v>219</v>
      </c>
      <c r="C226" s="90" t="s">
        <v>190</v>
      </c>
      <c r="D226" s="112">
        <v>0.01</v>
      </c>
      <c r="E226" s="150">
        <f>E224*D226</f>
        <v>0.6139</v>
      </c>
      <c r="F226" s="150"/>
      <c r="G226" s="150">
        <f>F226*E226</f>
        <v>0</v>
      </c>
      <c r="H226" s="150"/>
      <c r="I226" s="150"/>
      <c r="J226" s="150"/>
      <c r="K226" s="150"/>
      <c r="L226" s="150">
        <f>G226</f>
        <v>0</v>
      </c>
    </row>
    <row r="227" spans="1:12" ht="13.5">
      <c r="A227" s="175"/>
      <c r="B227" s="291" t="s">
        <v>175</v>
      </c>
      <c r="C227" s="90" t="s">
        <v>135</v>
      </c>
      <c r="D227" s="112">
        <v>0.002</v>
      </c>
      <c r="E227" s="150">
        <f>E224*D227</f>
        <v>0.12278</v>
      </c>
      <c r="F227" s="150"/>
      <c r="G227" s="150">
        <f>F227*E227</f>
        <v>0</v>
      </c>
      <c r="H227" s="150"/>
      <c r="I227" s="150"/>
      <c r="J227" s="150"/>
      <c r="K227" s="150"/>
      <c r="L227" s="150">
        <f>G227</f>
        <v>0</v>
      </c>
    </row>
    <row r="228" spans="1:12" ht="13.5">
      <c r="A228" s="175"/>
      <c r="B228" s="291" t="s">
        <v>220</v>
      </c>
      <c r="C228" s="90" t="s">
        <v>129</v>
      </c>
      <c r="D228" s="112">
        <v>0.0012</v>
      </c>
      <c r="E228" s="150">
        <f>E224*D228</f>
        <v>0.073668</v>
      </c>
      <c r="F228" s="150"/>
      <c r="G228" s="150">
        <f>F228*E228</f>
        <v>0</v>
      </c>
      <c r="H228" s="150"/>
      <c r="I228" s="150"/>
      <c r="J228" s="150"/>
      <c r="K228" s="150"/>
      <c r="L228" s="150">
        <f>G228</f>
        <v>0</v>
      </c>
    </row>
    <row r="229" spans="1:12" ht="13.5">
      <c r="A229" s="175"/>
      <c r="B229" s="291" t="s">
        <v>161</v>
      </c>
      <c r="C229" s="90" t="s">
        <v>190</v>
      </c>
      <c r="D229" s="112">
        <v>0.1</v>
      </c>
      <c r="E229" s="150">
        <f>E224*D229</f>
        <v>6.139</v>
      </c>
      <c r="F229" s="150"/>
      <c r="G229" s="150">
        <f>F229*E229</f>
        <v>0</v>
      </c>
      <c r="H229" s="150"/>
      <c r="I229" s="150"/>
      <c r="J229" s="150"/>
      <c r="K229" s="150"/>
      <c r="L229" s="150">
        <f>G229</f>
        <v>0</v>
      </c>
    </row>
    <row r="230" spans="1:12" ht="27">
      <c r="A230" s="175"/>
      <c r="B230" s="234" t="s">
        <v>351</v>
      </c>
      <c r="C230" s="131" t="s">
        <v>190</v>
      </c>
      <c r="D230" s="132">
        <v>0.55</v>
      </c>
      <c r="E230" s="169">
        <f>E224*D230</f>
        <v>33.764500000000005</v>
      </c>
      <c r="F230" s="169"/>
      <c r="G230" s="169">
        <f>F230*E230</f>
        <v>0</v>
      </c>
      <c r="H230" s="169"/>
      <c r="I230" s="169"/>
      <c r="J230" s="169"/>
      <c r="K230" s="169"/>
      <c r="L230" s="169">
        <f>G230</f>
        <v>0</v>
      </c>
    </row>
    <row r="231" spans="1:12" ht="13.5">
      <c r="A231" s="176"/>
      <c r="B231" s="92" t="s">
        <v>5</v>
      </c>
      <c r="C231" s="87"/>
      <c r="D231" s="88"/>
      <c r="E231" s="89"/>
      <c r="F231" s="89"/>
      <c r="G231" s="93">
        <f>SUM(G14:G230)</f>
        <v>0</v>
      </c>
      <c r="H231" s="89"/>
      <c r="I231" s="89"/>
      <c r="J231" s="89"/>
      <c r="K231" s="89"/>
      <c r="L231" s="93">
        <f>SUM(L14:L230)</f>
        <v>0</v>
      </c>
    </row>
    <row r="232" spans="1:12" ht="13.5">
      <c r="A232" s="94"/>
      <c r="B232" s="219" t="s">
        <v>131</v>
      </c>
      <c r="C232" s="96">
        <v>0.05</v>
      </c>
      <c r="D232" s="59"/>
      <c r="E232" s="60"/>
      <c r="F232" s="61"/>
      <c r="G232" s="61"/>
      <c r="H232" s="61"/>
      <c r="I232" s="61"/>
      <c r="J232" s="61"/>
      <c r="K232" s="61"/>
      <c r="L232" s="58">
        <f>G231*C232</f>
        <v>0</v>
      </c>
    </row>
    <row r="233" spans="1:13" ht="13.5">
      <c r="A233" s="94"/>
      <c r="B233" s="97" t="s">
        <v>5</v>
      </c>
      <c r="C233" s="96"/>
      <c r="D233" s="59"/>
      <c r="E233" s="60"/>
      <c r="F233" s="61"/>
      <c r="G233" s="61"/>
      <c r="H233" s="61"/>
      <c r="I233" s="61"/>
      <c r="J233" s="61"/>
      <c r="K233" s="61"/>
      <c r="L233" s="58">
        <f>L232+L231</f>
        <v>0</v>
      </c>
      <c r="M233" s="107"/>
    </row>
    <row r="234" spans="1:12" ht="13.5">
      <c r="A234" s="63"/>
      <c r="B234" s="98" t="s">
        <v>132</v>
      </c>
      <c r="C234" s="62">
        <v>0.1</v>
      </c>
      <c r="D234" s="59"/>
      <c r="E234" s="60"/>
      <c r="F234" s="61"/>
      <c r="G234" s="61"/>
      <c r="H234" s="61"/>
      <c r="I234" s="61"/>
      <c r="J234" s="61"/>
      <c r="K234" s="61"/>
      <c r="L234" s="58">
        <f>L233*C234</f>
        <v>0</v>
      </c>
    </row>
    <row r="235" spans="1:13" ht="13.5">
      <c r="A235" s="63"/>
      <c r="B235" s="99" t="s">
        <v>122</v>
      </c>
      <c r="C235" s="62"/>
      <c r="D235" s="59"/>
      <c r="E235" s="60"/>
      <c r="F235" s="61"/>
      <c r="G235" s="61"/>
      <c r="H235" s="61"/>
      <c r="I235" s="61"/>
      <c r="J235" s="61"/>
      <c r="K235" s="61"/>
      <c r="L235" s="58">
        <f>L234+L233</f>
        <v>0</v>
      </c>
      <c r="M235" s="107"/>
    </row>
    <row r="236" spans="1:12" ht="13.5">
      <c r="A236" s="100"/>
      <c r="B236" s="95" t="s">
        <v>133</v>
      </c>
      <c r="C236" s="96">
        <v>0.08</v>
      </c>
      <c r="D236" s="101"/>
      <c r="E236" s="102"/>
      <c r="F236" s="95"/>
      <c r="G236" s="93"/>
      <c r="H236" s="93"/>
      <c r="I236" s="93"/>
      <c r="J236" s="103"/>
      <c r="K236" s="103"/>
      <c r="L236" s="89">
        <f>L235*C236</f>
        <v>0</v>
      </c>
    </row>
    <row r="237" spans="2:12" ht="13.5">
      <c r="B237" s="97" t="s">
        <v>5</v>
      </c>
      <c r="C237" s="96"/>
      <c r="D237" s="101"/>
      <c r="E237" s="102"/>
      <c r="F237" s="95"/>
      <c r="G237" s="93"/>
      <c r="H237" s="93"/>
      <c r="I237" s="93"/>
      <c r="J237" s="103"/>
      <c r="K237" s="103"/>
      <c r="L237" s="89">
        <f>L236+L235</f>
        <v>0</v>
      </c>
    </row>
    <row r="238" spans="2:12" ht="13.5">
      <c r="B238" s="95" t="s">
        <v>120</v>
      </c>
      <c r="C238" s="96">
        <v>0.05</v>
      </c>
      <c r="D238" s="101"/>
      <c r="E238" s="102"/>
      <c r="F238" s="95"/>
      <c r="G238" s="93"/>
      <c r="H238" s="93"/>
      <c r="I238" s="93"/>
      <c r="J238" s="103"/>
      <c r="K238" s="103"/>
      <c r="L238" s="89">
        <f>L237*C238</f>
        <v>0</v>
      </c>
    </row>
    <row r="239" spans="2:12" ht="13.5">
      <c r="B239" s="97" t="s">
        <v>5</v>
      </c>
      <c r="C239" s="96"/>
      <c r="D239" s="101"/>
      <c r="E239" s="102"/>
      <c r="F239" s="95"/>
      <c r="G239" s="93"/>
      <c r="H239" s="93"/>
      <c r="I239" s="93"/>
      <c r="J239" s="103"/>
      <c r="K239" s="103"/>
      <c r="L239" s="89">
        <f>L238+L237</f>
        <v>0</v>
      </c>
    </row>
    <row r="240" spans="2:12" ht="13.5">
      <c r="B240" s="95" t="s">
        <v>134</v>
      </c>
      <c r="C240" s="96">
        <v>0.18</v>
      </c>
      <c r="D240" s="101"/>
      <c r="E240" s="102"/>
      <c r="F240" s="95"/>
      <c r="G240" s="93"/>
      <c r="H240" s="93"/>
      <c r="I240" s="93"/>
      <c r="J240" s="103"/>
      <c r="K240" s="103"/>
      <c r="L240" s="89">
        <f>L239*C240</f>
        <v>0</v>
      </c>
    </row>
    <row r="241" spans="2:12" ht="13.5">
      <c r="B241" s="97" t="s">
        <v>148</v>
      </c>
      <c r="C241" s="104"/>
      <c r="D241" s="104"/>
      <c r="E241" s="104"/>
      <c r="F241" s="104"/>
      <c r="G241" s="105"/>
      <c r="H241" s="105"/>
      <c r="I241" s="105"/>
      <c r="J241" s="105"/>
      <c r="K241" s="105"/>
      <c r="L241" s="106">
        <f>L240+L239</f>
        <v>0</v>
      </c>
    </row>
    <row r="242" ht="13.5">
      <c r="L242" s="108"/>
    </row>
    <row r="244" ht="13.5">
      <c r="L244" s="107"/>
    </row>
  </sheetData>
  <sheetProtection/>
  <mergeCells count="12">
    <mergeCell ref="A10:A11"/>
    <mergeCell ref="D10:E10"/>
    <mergeCell ref="F10:G10"/>
    <mergeCell ref="H10:I10"/>
    <mergeCell ref="J10:K10"/>
    <mergeCell ref="L10:L11"/>
    <mergeCell ref="B114:E114"/>
    <mergeCell ref="B216:E216"/>
    <mergeCell ref="B13:E13"/>
    <mergeCell ref="B23:E23"/>
    <mergeCell ref="B34:E34"/>
    <mergeCell ref="B91:E91"/>
  </mergeCells>
  <conditionalFormatting sqref="C213:C215 C198:D201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7"/>
  <sheetViews>
    <sheetView zoomScalePageLayoutView="0" workbookViewId="0" topLeftCell="A1">
      <selection activeCell="J13" sqref="J13:J107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8.62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307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5.75" customHeight="1">
      <c r="B7" s="66" t="s">
        <v>125</v>
      </c>
      <c r="C7" s="66"/>
      <c r="D7" s="66"/>
      <c r="E7" s="66"/>
      <c r="F7" s="66"/>
      <c r="G7" s="66"/>
      <c r="H7" s="66"/>
      <c r="I7" s="66"/>
      <c r="J7" s="66"/>
      <c r="K7" s="68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549" t="s">
        <v>10</v>
      </c>
      <c r="B9" s="127"/>
      <c r="C9" s="70"/>
      <c r="D9" s="551" t="s">
        <v>2</v>
      </c>
      <c r="E9" s="552"/>
      <c r="F9" s="553" t="s">
        <v>3</v>
      </c>
      <c r="G9" s="554"/>
      <c r="H9" s="555" t="s">
        <v>4</v>
      </c>
      <c r="I9" s="556"/>
      <c r="J9" s="555" t="s">
        <v>126</v>
      </c>
      <c r="K9" s="556"/>
      <c r="L9" s="557" t="s">
        <v>151</v>
      </c>
    </row>
    <row r="10" spans="1:12" ht="72" customHeight="1">
      <c r="A10" s="550"/>
      <c r="B10" s="85" t="s">
        <v>11</v>
      </c>
      <c r="C10" s="86" t="s">
        <v>1</v>
      </c>
      <c r="D10" s="125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558"/>
    </row>
    <row r="11" spans="1:12" ht="13.5">
      <c r="A11" s="75" t="s">
        <v>8</v>
      </c>
      <c r="B11" s="124">
        <v>2</v>
      </c>
      <c r="C11" s="126">
        <v>3</v>
      </c>
      <c r="D11" s="292" t="s">
        <v>9</v>
      </c>
      <c r="E11" s="77">
        <v>5</v>
      </c>
      <c r="F11" s="76">
        <v>6</v>
      </c>
      <c r="G11" s="77">
        <v>7</v>
      </c>
      <c r="H11" s="76">
        <v>8</v>
      </c>
      <c r="I11" s="77">
        <v>9</v>
      </c>
      <c r="J11" s="77">
        <v>10</v>
      </c>
      <c r="K11" s="77">
        <v>11</v>
      </c>
      <c r="L11" s="75">
        <v>12</v>
      </c>
    </row>
    <row r="12" spans="1:12" ht="37.5" customHeight="1">
      <c r="A12" s="136"/>
      <c r="B12" s="559" t="s">
        <v>455</v>
      </c>
      <c r="C12" s="559"/>
      <c r="D12" s="559"/>
      <c r="E12" s="559"/>
      <c r="F12" s="78"/>
      <c r="G12" s="79"/>
      <c r="H12" s="80"/>
      <c r="I12" s="79"/>
      <c r="J12" s="79"/>
      <c r="K12" s="79"/>
      <c r="L12" s="81"/>
    </row>
    <row r="13" spans="1:12" ht="31.5" customHeight="1">
      <c r="A13" s="119">
        <v>1</v>
      </c>
      <c r="B13" s="401" t="s">
        <v>456</v>
      </c>
      <c r="C13" s="415" t="s">
        <v>192</v>
      </c>
      <c r="D13" s="415"/>
      <c r="E13" s="142">
        <v>1</v>
      </c>
      <c r="F13" s="184"/>
      <c r="G13" s="89"/>
      <c r="H13" s="117"/>
      <c r="I13" s="89"/>
      <c r="J13" s="89"/>
      <c r="K13" s="89"/>
      <c r="L13" s="89"/>
    </row>
    <row r="14" spans="1:12" ht="12.75" customHeight="1">
      <c r="A14" s="368"/>
      <c r="B14" s="160" t="s">
        <v>149</v>
      </c>
      <c r="C14" s="112" t="s">
        <v>0</v>
      </c>
      <c r="D14" s="58">
        <v>1</v>
      </c>
      <c r="E14" s="58">
        <f>E13*D14</f>
        <v>1</v>
      </c>
      <c r="F14" s="58"/>
      <c r="G14" s="58"/>
      <c r="H14" s="58"/>
      <c r="I14" s="58">
        <f>H14*E14</f>
        <v>0</v>
      </c>
      <c r="J14" s="58"/>
      <c r="K14" s="58"/>
      <c r="L14" s="58">
        <f>I14+G14</f>
        <v>0</v>
      </c>
    </row>
    <row r="15" spans="1:12" ht="12.75" customHeight="1">
      <c r="A15" s="368"/>
      <c r="B15" s="406" t="s">
        <v>372</v>
      </c>
      <c r="C15" s="75" t="s">
        <v>0</v>
      </c>
      <c r="D15" s="403">
        <v>1</v>
      </c>
      <c r="E15" s="403">
        <v>1</v>
      </c>
      <c r="F15" s="183"/>
      <c r="G15" s="89">
        <f>F15*E15</f>
        <v>0</v>
      </c>
      <c r="H15" s="117"/>
      <c r="I15" s="89"/>
      <c r="J15" s="89"/>
      <c r="K15" s="89"/>
      <c r="L15" s="89">
        <f>G15</f>
        <v>0</v>
      </c>
    </row>
    <row r="16" spans="1:12" ht="40.5">
      <c r="A16" s="396" t="s">
        <v>137</v>
      </c>
      <c r="B16" s="128" t="s">
        <v>447</v>
      </c>
      <c r="C16" s="121" t="s">
        <v>135</v>
      </c>
      <c r="D16" s="106"/>
      <c r="E16" s="129">
        <v>374</v>
      </c>
      <c r="F16" s="112"/>
      <c r="G16" s="58"/>
      <c r="H16" s="114"/>
      <c r="I16" s="58"/>
      <c r="J16" s="115"/>
      <c r="K16" s="58"/>
      <c r="L16" s="58"/>
    </row>
    <row r="17" spans="1:12" ht="13.5">
      <c r="A17" s="178"/>
      <c r="B17" s="113" t="s">
        <v>152</v>
      </c>
      <c r="C17" s="90" t="s">
        <v>138</v>
      </c>
      <c r="D17" s="110">
        <v>0.1</v>
      </c>
      <c r="E17" s="111">
        <f>E16*D17</f>
        <v>37.4</v>
      </c>
      <c r="F17" s="112"/>
      <c r="G17" s="58"/>
      <c r="H17" s="114"/>
      <c r="I17" s="58"/>
      <c r="J17" s="58"/>
      <c r="K17" s="58">
        <f>J17*E17</f>
        <v>0</v>
      </c>
      <c r="L17" s="58">
        <f>K17+I17+G17</f>
        <v>0</v>
      </c>
    </row>
    <row r="18" spans="1:12" ht="27">
      <c r="A18" s="178"/>
      <c r="B18" s="130" t="s">
        <v>182</v>
      </c>
      <c r="C18" s="131" t="s">
        <v>136</v>
      </c>
      <c r="D18" s="132">
        <v>1.75</v>
      </c>
      <c r="E18" s="133">
        <f>E16*D18</f>
        <v>654.5</v>
      </c>
      <c r="F18" s="119"/>
      <c r="G18" s="58"/>
      <c r="H18" s="114"/>
      <c r="I18" s="58"/>
      <c r="J18" s="58"/>
      <c r="K18" s="58">
        <f>J18*E18</f>
        <v>0</v>
      </c>
      <c r="L18" s="58">
        <f>K18+I18+G18</f>
        <v>0</v>
      </c>
    </row>
    <row r="19" spans="1:12" ht="27">
      <c r="A19" s="396" t="s">
        <v>128</v>
      </c>
      <c r="B19" s="155" t="s">
        <v>194</v>
      </c>
      <c r="C19" s="56" t="s">
        <v>135</v>
      </c>
      <c r="D19" s="152"/>
      <c r="E19" s="57">
        <v>33</v>
      </c>
      <c r="F19" s="150"/>
      <c r="G19" s="150"/>
      <c r="H19" s="150"/>
      <c r="I19" s="150"/>
      <c r="J19" s="150"/>
      <c r="K19" s="150"/>
      <c r="L19" s="150"/>
    </row>
    <row r="20" spans="1:12" ht="13.5">
      <c r="A20" s="178"/>
      <c r="B20" s="113" t="s">
        <v>152</v>
      </c>
      <c r="C20" s="90" t="s">
        <v>138</v>
      </c>
      <c r="D20" s="58">
        <v>0.1</v>
      </c>
      <c r="E20" s="58">
        <f>E19*D20</f>
        <v>3.3000000000000003</v>
      </c>
      <c r="F20" s="58"/>
      <c r="G20" s="58"/>
      <c r="H20" s="58"/>
      <c r="I20" s="58"/>
      <c r="J20" s="58"/>
      <c r="K20" s="58">
        <f>J20*E20</f>
        <v>0</v>
      </c>
      <c r="L20" s="58">
        <f>K20+I20+G20</f>
        <v>0</v>
      </c>
    </row>
    <row r="21" spans="1:12" ht="13.5">
      <c r="A21" s="178"/>
      <c r="B21" s="148" t="s">
        <v>153</v>
      </c>
      <c r="C21" s="112" t="s">
        <v>138</v>
      </c>
      <c r="D21" s="58">
        <v>0.3</v>
      </c>
      <c r="E21" s="58">
        <f>E19*D21</f>
        <v>9.9</v>
      </c>
      <c r="F21" s="58"/>
      <c r="G21" s="58"/>
      <c r="H21" s="58"/>
      <c r="I21" s="58"/>
      <c r="J21" s="58"/>
      <c r="K21" s="58">
        <f>J21*E21</f>
        <v>0</v>
      </c>
      <c r="L21" s="58">
        <f>K21+I21+G21</f>
        <v>0</v>
      </c>
    </row>
    <row r="22" spans="1:12" ht="14.25" customHeight="1">
      <c r="A22" s="175"/>
      <c r="B22" s="153" t="s">
        <v>195</v>
      </c>
      <c r="C22" s="131" t="s">
        <v>135</v>
      </c>
      <c r="D22" s="154">
        <v>1.22</v>
      </c>
      <c r="E22" s="154">
        <f>E19*D22</f>
        <v>40.26</v>
      </c>
      <c r="F22" s="154"/>
      <c r="G22" s="154">
        <f>F22*E22</f>
        <v>0</v>
      </c>
      <c r="H22" s="154"/>
      <c r="I22" s="154"/>
      <c r="J22" s="154"/>
      <c r="K22" s="154"/>
      <c r="L22" s="58">
        <f>K22+I22+G22</f>
        <v>0</v>
      </c>
    </row>
    <row r="23" spans="1:12" ht="14.25" customHeight="1">
      <c r="A23" s="174">
        <v>4</v>
      </c>
      <c r="B23" s="92" t="s">
        <v>323</v>
      </c>
      <c r="C23" s="134" t="s">
        <v>135</v>
      </c>
      <c r="D23" s="106"/>
      <c r="E23" s="93">
        <v>220</v>
      </c>
      <c r="F23" s="89"/>
      <c r="G23" s="89"/>
      <c r="H23" s="89"/>
      <c r="I23" s="89"/>
      <c r="J23" s="89"/>
      <c r="K23" s="89"/>
      <c r="L23" s="89"/>
    </row>
    <row r="24" spans="1:12" ht="14.25" customHeight="1">
      <c r="A24" s="175"/>
      <c r="B24" s="234" t="s">
        <v>156</v>
      </c>
      <c r="C24" s="90" t="s">
        <v>138</v>
      </c>
      <c r="D24" s="152">
        <v>0.1</v>
      </c>
      <c r="E24" s="150">
        <f>E23*D24</f>
        <v>22</v>
      </c>
      <c r="F24" s="150"/>
      <c r="G24" s="150"/>
      <c r="H24" s="150"/>
      <c r="I24" s="150"/>
      <c r="J24" s="150"/>
      <c r="K24" s="150">
        <f>J24*E24</f>
        <v>0</v>
      </c>
      <c r="L24" s="58">
        <f>K24</f>
        <v>0</v>
      </c>
    </row>
    <row r="25" spans="1:12" ht="14.25" customHeight="1">
      <c r="A25" s="175"/>
      <c r="B25" s="218" t="s">
        <v>324</v>
      </c>
      <c r="C25" s="87" t="s">
        <v>135</v>
      </c>
      <c r="D25" s="110">
        <v>1.22</v>
      </c>
      <c r="E25" s="89">
        <f>E23*D25</f>
        <v>268.4</v>
      </c>
      <c r="F25" s="89"/>
      <c r="G25" s="89">
        <f>F25*E25</f>
        <v>0</v>
      </c>
      <c r="H25" s="89"/>
      <c r="I25" s="89"/>
      <c r="J25" s="89"/>
      <c r="K25" s="89"/>
      <c r="L25" s="89">
        <f>G25</f>
        <v>0</v>
      </c>
    </row>
    <row r="26" spans="1:12" ht="21" customHeight="1">
      <c r="A26" s="137"/>
      <c r="B26" s="546" t="s">
        <v>140</v>
      </c>
      <c r="C26" s="546"/>
      <c r="D26" s="546"/>
      <c r="E26" s="546"/>
      <c r="F26" s="156"/>
      <c r="G26" s="156"/>
      <c r="H26" s="157"/>
      <c r="I26" s="156"/>
      <c r="J26" s="156"/>
      <c r="K26" s="156"/>
      <c r="L26" s="158"/>
    </row>
    <row r="27" spans="1:12" ht="27">
      <c r="A27" s="118">
        <v>1</v>
      </c>
      <c r="B27" s="164" t="s">
        <v>169</v>
      </c>
      <c r="C27" s="56" t="s">
        <v>135</v>
      </c>
      <c r="D27" s="112"/>
      <c r="E27" s="57">
        <v>10.85</v>
      </c>
      <c r="F27" s="58"/>
      <c r="G27" s="58"/>
      <c r="H27" s="58"/>
      <c r="I27" s="58"/>
      <c r="J27" s="58"/>
      <c r="K27" s="58"/>
      <c r="L27" s="57"/>
    </row>
    <row r="28" spans="1:12" ht="13.5">
      <c r="A28" s="161"/>
      <c r="B28" s="160" t="s">
        <v>149</v>
      </c>
      <c r="C28" s="112" t="s">
        <v>0</v>
      </c>
      <c r="D28" s="110">
        <v>1</v>
      </c>
      <c r="E28" s="58">
        <f>E27*D28</f>
        <v>10.85</v>
      </c>
      <c r="F28" s="58"/>
      <c r="G28" s="58"/>
      <c r="H28" s="58"/>
      <c r="I28" s="58">
        <f>H28*E28</f>
        <v>0</v>
      </c>
      <c r="J28" s="58"/>
      <c r="K28" s="58"/>
      <c r="L28" s="58">
        <f>I28+G28</f>
        <v>0</v>
      </c>
    </row>
    <row r="29" spans="1:12" ht="13.5">
      <c r="A29" s="161"/>
      <c r="B29" s="159" t="s">
        <v>147</v>
      </c>
      <c r="C29" s="112" t="s">
        <v>0</v>
      </c>
      <c r="D29" s="58">
        <v>1</v>
      </c>
      <c r="E29" s="58">
        <f>E27*D29</f>
        <v>10.85</v>
      </c>
      <c r="F29" s="58"/>
      <c r="G29" s="58"/>
      <c r="H29" s="58"/>
      <c r="I29" s="58"/>
      <c r="J29" s="58"/>
      <c r="K29" s="58">
        <f>J29*E29</f>
        <v>0</v>
      </c>
      <c r="L29" s="58">
        <f>K29+I29+G29</f>
        <v>0</v>
      </c>
    </row>
    <row r="30" spans="1:12" ht="13.5">
      <c r="A30" s="161"/>
      <c r="B30" s="159" t="s">
        <v>170</v>
      </c>
      <c r="C30" s="112" t="s">
        <v>135</v>
      </c>
      <c r="D30" s="110">
        <v>1.02</v>
      </c>
      <c r="E30" s="58">
        <f>E27*D30</f>
        <v>11.067</v>
      </c>
      <c r="F30" s="232"/>
      <c r="G30" s="58">
        <f>F30*E30</f>
        <v>0</v>
      </c>
      <c r="H30" s="58"/>
      <c r="I30" s="58"/>
      <c r="J30" s="58"/>
      <c r="K30" s="58"/>
      <c r="L30" s="58">
        <f>K30+I30+G30</f>
        <v>0</v>
      </c>
    </row>
    <row r="31" spans="1:12" ht="13.5">
      <c r="A31" s="293"/>
      <c r="B31" s="159" t="s">
        <v>123</v>
      </c>
      <c r="C31" s="112" t="s">
        <v>0</v>
      </c>
      <c r="D31" s="110">
        <v>0.62</v>
      </c>
      <c r="E31" s="58">
        <f>E27*D31</f>
        <v>6.726999999999999</v>
      </c>
      <c r="F31" s="58"/>
      <c r="G31" s="58">
        <f>F31*E31</f>
        <v>0</v>
      </c>
      <c r="H31" s="114"/>
      <c r="I31" s="57"/>
      <c r="J31" s="58"/>
      <c r="K31" s="58"/>
      <c r="L31" s="58">
        <f>I31+G31</f>
        <v>0</v>
      </c>
    </row>
    <row r="32" spans="1:12" ht="27">
      <c r="A32" s="118">
        <v>2</v>
      </c>
      <c r="B32" s="164" t="s">
        <v>183</v>
      </c>
      <c r="C32" s="56" t="s">
        <v>135</v>
      </c>
      <c r="D32" s="112"/>
      <c r="E32" s="57">
        <v>24.54</v>
      </c>
      <c r="F32" s="58"/>
      <c r="G32" s="58"/>
      <c r="H32" s="58"/>
      <c r="I32" s="58"/>
      <c r="J32" s="58"/>
      <c r="K32" s="58"/>
      <c r="L32" s="57"/>
    </row>
    <row r="33" spans="1:12" ht="13.5">
      <c r="A33" s="161"/>
      <c r="B33" s="160" t="s">
        <v>149</v>
      </c>
      <c r="C33" s="112" t="s">
        <v>0</v>
      </c>
      <c r="D33" s="58">
        <v>1</v>
      </c>
      <c r="E33" s="58">
        <f>E32*D33</f>
        <v>24.54</v>
      </c>
      <c r="F33" s="58"/>
      <c r="G33" s="58"/>
      <c r="H33" s="58"/>
      <c r="I33" s="58">
        <f>H33*E33</f>
        <v>0</v>
      </c>
      <c r="J33" s="58"/>
      <c r="K33" s="58"/>
      <c r="L33" s="58">
        <f>I33+G33</f>
        <v>0</v>
      </c>
    </row>
    <row r="34" spans="1:12" ht="13.5">
      <c r="A34" s="161"/>
      <c r="B34" s="159" t="s">
        <v>147</v>
      </c>
      <c r="C34" s="112" t="s">
        <v>0</v>
      </c>
      <c r="D34" s="58">
        <v>1</v>
      </c>
      <c r="E34" s="58">
        <f>E32*D34</f>
        <v>24.54</v>
      </c>
      <c r="F34" s="58"/>
      <c r="G34" s="58"/>
      <c r="H34" s="58"/>
      <c r="I34" s="58"/>
      <c r="J34" s="58"/>
      <c r="K34" s="58">
        <f>J34*E34</f>
        <v>0</v>
      </c>
      <c r="L34" s="58">
        <f aca="true" t="shared" si="0" ref="L34:L40">K34+I34+G34</f>
        <v>0</v>
      </c>
    </row>
    <row r="35" spans="1:12" ht="13.5">
      <c r="A35" s="161"/>
      <c r="B35" s="159" t="s">
        <v>141</v>
      </c>
      <c r="C35" s="112" t="s">
        <v>135</v>
      </c>
      <c r="D35" s="58">
        <v>1.02</v>
      </c>
      <c r="E35" s="58">
        <f>E32*D35</f>
        <v>25.0308</v>
      </c>
      <c r="F35" s="58"/>
      <c r="G35" s="58">
        <f aca="true" t="shared" si="1" ref="G35:G40">F35*E35</f>
        <v>0</v>
      </c>
      <c r="H35" s="58"/>
      <c r="I35" s="58"/>
      <c r="J35" s="58"/>
      <c r="K35" s="58"/>
      <c r="L35" s="58">
        <f t="shared" si="0"/>
        <v>0</v>
      </c>
    </row>
    <row r="36" spans="1:12" ht="13.5">
      <c r="A36" s="161"/>
      <c r="B36" s="159" t="s">
        <v>142</v>
      </c>
      <c r="C36" s="152" t="s">
        <v>121</v>
      </c>
      <c r="D36" s="110">
        <v>0.7</v>
      </c>
      <c r="E36" s="150">
        <f>E32*D36</f>
        <v>17.177999999999997</v>
      </c>
      <c r="F36" s="150"/>
      <c r="G36" s="58">
        <f t="shared" si="1"/>
        <v>0</v>
      </c>
      <c r="H36" s="150"/>
      <c r="I36" s="150"/>
      <c r="J36" s="150"/>
      <c r="K36" s="150"/>
      <c r="L36" s="150">
        <f t="shared" si="0"/>
        <v>0</v>
      </c>
    </row>
    <row r="37" spans="1:12" ht="13.5">
      <c r="A37" s="161"/>
      <c r="B37" s="159" t="s">
        <v>143</v>
      </c>
      <c r="C37" s="152" t="s">
        <v>135</v>
      </c>
      <c r="D37" s="110">
        <v>0.02</v>
      </c>
      <c r="E37" s="150">
        <f>E32*D37</f>
        <v>0.4908</v>
      </c>
      <c r="F37" s="150"/>
      <c r="G37" s="58">
        <f t="shared" si="1"/>
        <v>0</v>
      </c>
      <c r="H37" s="150"/>
      <c r="I37" s="150"/>
      <c r="J37" s="150"/>
      <c r="K37" s="150"/>
      <c r="L37" s="150">
        <f t="shared" si="0"/>
        <v>0</v>
      </c>
    </row>
    <row r="38" spans="1:12" ht="13.5">
      <c r="A38" s="161"/>
      <c r="B38" s="160" t="s">
        <v>184</v>
      </c>
      <c r="C38" s="152" t="s">
        <v>129</v>
      </c>
      <c r="D38" s="152" t="s">
        <v>130</v>
      </c>
      <c r="E38" s="150">
        <v>1.91</v>
      </c>
      <c r="F38" s="150"/>
      <c r="G38" s="150">
        <f t="shared" si="1"/>
        <v>0</v>
      </c>
      <c r="H38" s="150"/>
      <c r="I38" s="150"/>
      <c r="J38" s="150"/>
      <c r="K38" s="150"/>
      <c r="L38" s="150">
        <f t="shared" si="0"/>
        <v>0</v>
      </c>
    </row>
    <row r="39" spans="1:12" ht="13.5">
      <c r="A39" s="161"/>
      <c r="B39" s="160" t="s">
        <v>185</v>
      </c>
      <c r="C39" s="152" t="s">
        <v>129</v>
      </c>
      <c r="D39" s="152" t="s">
        <v>130</v>
      </c>
      <c r="E39" s="150">
        <v>0.23</v>
      </c>
      <c r="F39" s="150"/>
      <c r="G39" s="150">
        <f t="shared" si="1"/>
        <v>0</v>
      </c>
      <c r="H39" s="150"/>
      <c r="I39" s="150"/>
      <c r="J39" s="150"/>
      <c r="K39" s="150"/>
      <c r="L39" s="150">
        <f t="shared" si="0"/>
        <v>0</v>
      </c>
    </row>
    <row r="40" spans="1:12" ht="13.5">
      <c r="A40" s="293"/>
      <c r="B40" s="159" t="s">
        <v>123</v>
      </c>
      <c r="C40" s="112" t="s">
        <v>0</v>
      </c>
      <c r="D40" s="58">
        <v>0.9</v>
      </c>
      <c r="E40" s="58">
        <f>E32*D40</f>
        <v>22.086</v>
      </c>
      <c r="F40" s="58"/>
      <c r="G40" s="58">
        <f t="shared" si="1"/>
        <v>0</v>
      </c>
      <c r="H40" s="58"/>
      <c r="I40" s="58"/>
      <c r="J40" s="58"/>
      <c r="K40" s="58"/>
      <c r="L40" s="58">
        <f t="shared" si="0"/>
        <v>0</v>
      </c>
    </row>
    <row r="41" spans="1:12" ht="27">
      <c r="A41" s="118">
        <v>3</v>
      </c>
      <c r="B41" s="164" t="s">
        <v>325</v>
      </c>
      <c r="C41" s="56" t="s">
        <v>139</v>
      </c>
      <c r="D41" s="57"/>
      <c r="E41" s="57">
        <v>6</v>
      </c>
      <c r="F41" s="150"/>
      <c r="G41" s="116"/>
      <c r="H41" s="116"/>
      <c r="I41" s="116"/>
      <c r="J41" s="116"/>
      <c r="K41" s="116"/>
      <c r="L41" s="116"/>
    </row>
    <row r="42" spans="1:12" ht="13.5">
      <c r="A42" s="161"/>
      <c r="B42" s="160" t="s">
        <v>149</v>
      </c>
      <c r="C42" s="112" t="s">
        <v>0</v>
      </c>
      <c r="D42" s="110">
        <v>1</v>
      </c>
      <c r="E42" s="58">
        <f>E41*D42</f>
        <v>6</v>
      </c>
      <c r="F42" s="58"/>
      <c r="G42" s="58"/>
      <c r="H42" s="58"/>
      <c r="I42" s="58">
        <f>H42*E42</f>
        <v>0</v>
      </c>
      <c r="J42" s="58"/>
      <c r="K42" s="58"/>
      <c r="L42" s="58">
        <f>I42+G42</f>
        <v>0</v>
      </c>
    </row>
    <row r="43" spans="1:12" ht="13.5">
      <c r="A43" s="161"/>
      <c r="B43" s="162" t="s">
        <v>189</v>
      </c>
      <c r="C43" s="152" t="s">
        <v>168</v>
      </c>
      <c r="D43" s="150"/>
      <c r="E43" s="150">
        <v>1</v>
      </c>
      <c r="F43" s="150"/>
      <c r="G43" s="150"/>
      <c r="H43" s="150"/>
      <c r="I43" s="150"/>
      <c r="J43" s="150"/>
      <c r="K43" s="150">
        <f>J43*E43</f>
        <v>0</v>
      </c>
      <c r="L43" s="150">
        <f>K43</f>
        <v>0</v>
      </c>
    </row>
    <row r="44" spans="1:12" ht="13.5">
      <c r="A44" s="161"/>
      <c r="B44" s="394" t="s">
        <v>326</v>
      </c>
      <c r="C44" s="152" t="s">
        <v>139</v>
      </c>
      <c r="D44" s="150">
        <v>1</v>
      </c>
      <c r="E44" s="150">
        <f>E41*D44</f>
        <v>6</v>
      </c>
      <c r="F44" s="150"/>
      <c r="G44" s="150">
        <f>F44*E44</f>
        <v>0</v>
      </c>
      <c r="H44" s="150"/>
      <c r="I44" s="150"/>
      <c r="J44" s="150"/>
      <c r="K44" s="150"/>
      <c r="L44" s="150">
        <f>G44</f>
        <v>0</v>
      </c>
    </row>
    <row r="45" spans="1:12" ht="13.5">
      <c r="A45" s="161"/>
      <c r="B45" s="218" t="s">
        <v>206</v>
      </c>
      <c r="C45" s="87" t="s">
        <v>124</v>
      </c>
      <c r="D45" s="88" t="s">
        <v>186</v>
      </c>
      <c r="E45" s="89">
        <v>100</v>
      </c>
      <c r="F45" s="89"/>
      <c r="G45" s="89">
        <f>F45*E45</f>
        <v>0</v>
      </c>
      <c r="H45" s="89"/>
      <c r="I45" s="89"/>
      <c r="J45" s="89"/>
      <c r="K45" s="89"/>
      <c r="L45" s="89">
        <f>G45</f>
        <v>0</v>
      </c>
    </row>
    <row r="46" spans="1:12" ht="13.5">
      <c r="A46" s="161"/>
      <c r="B46" s="233" t="s">
        <v>201</v>
      </c>
      <c r="C46" s="82" t="s">
        <v>139</v>
      </c>
      <c r="D46" s="143">
        <v>4</v>
      </c>
      <c r="E46" s="120">
        <f>E42*D46</f>
        <v>24</v>
      </c>
      <c r="F46" s="120"/>
      <c r="G46" s="120">
        <f>F46*E46</f>
        <v>0</v>
      </c>
      <c r="H46" s="120"/>
      <c r="I46" s="120"/>
      <c r="J46" s="120"/>
      <c r="K46" s="120"/>
      <c r="L46" s="120">
        <f>G46</f>
        <v>0</v>
      </c>
    </row>
    <row r="47" spans="1:12" ht="27">
      <c r="A47" s="118">
        <v>4</v>
      </c>
      <c r="B47" s="235" t="s">
        <v>449</v>
      </c>
      <c r="C47" s="203" t="s">
        <v>139</v>
      </c>
      <c r="D47" s="286"/>
      <c r="E47" s="204">
        <v>6</v>
      </c>
      <c r="F47" s="120"/>
      <c r="G47" s="120"/>
      <c r="H47" s="120"/>
      <c r="I47" s="120"/>
      <c r="J47" s="120"/>
      <c r="K47" s="120"/>
      <c r="L47" s="120"/>
    </row>
    <row r="48" spans="1:12" ht="13.5">
      <c r="A48" s="161"/>
      <c r="B48" s="160" t="s">
        <v>149</v>
      </c>
      <c r="C48" s="112" t="s">
        <v>0</v>
      </c>
      <c r="D48" s="110">
        <v>1</v>
      </c>
      <c r="E48" s="58">
        <f>E47*D48</f>
        <v>6</v>
      </c>
      <c r="F48" s="58"/>
      <c r="G48" s="58"/>
      <c r="H48" s="58"/>
      <c r="I48" s="58">
        <f>H48*E48</f>
        <v>0</v>
      </c>
      <c r="J48" s="58"/>
      <c r="K48" s="58"/>
      <c r="L48" s="58">
        <f>I48+G48</f>
        <v>0</v>
      </c>
    </row>
    <row r="49" spans="1:12" ht="13.5">
      <c r="A49" s="161"/>
      <c r="B49" s="233" t="s">
        <v>305</v>
      </c>
      <c r="C49" s="82" t="s">
        <v>121</v>
      </c>
      <c r="D49" s="143"/>
      <c r="E49" s="120">
        <v>30</v>
      </c>
      <c r="F49" s="120"/>
      <c r="G49" s="120">
        <f>F49*E49</f>
        <v>0</v>
      </c>
      <c r="H49" s="120"/>
      <c r="I49" s="120"/>
      <c r="J49" s="120"/>
      <c r="K49" s="120"/>
      <c r="L49" s="120">
        <f>G49</f>
        <v>0</v>
      </c>
    </row>
    <row r="50" spans="1:12" ht="13.5">
      <c r="A50" s="161"/>
      <c r="B50" s="233" t="s">
        <v>452</v>
      </c>
      <c r="C50" s="82" t="s">
        <v>121</v>
      </c>
      <c r="D50" s="143"/>
      <c r="E50" s="120">
        <v>6</v>
      </c>
      <c r="F50" s="120"/>
      <c r="G50" s="120">
        <f>F50*E50</f>
        <v>0</v>
      </c>
      <c r="H50" s="120"/>
      <c r="I50" s="120"/>
      <c r="J50" s="120"/>
      <c r="K50" s="120"/>
      <c r="L50" s="120">
        <f>G50</f>
        <v>0</v>
      </c>
    </row>
    <row r="51" spans="1:12" ht="13.5">
      <c r="A51" s="161"/>
      <c r="B51" s="233" t="s">
        <v>450</v>
      </c>
      <c r="C51" s="82" t="s">
        <v>124</v>
      </c>
      <c r="D51" s="143"/>
      <c r="E51" s="120">
        <v>24</v>
      </c>
      <c r="F51" s="120"/>
      <c r="G51" s="120">
        <f>F51*E51</f>
        <v>0</v>
      </c>
      <c r="H51" s="120"/>
      <c r="I51" s="120"/>
      <c r="J51" s="120"/>
      <c r="K51" s="120"/>
      <c r="L51" s="120">
        <f>G51</f>
        <v>0</v>
      </c>
    </row>
    <row r="52" spans="1:12" ht="27">
      <c r="A52" s="161"/>
      <c r="B52" s="233" t="s">
        <v>451</v>
      </c>
      <c r="C52" s="70" t="s">
        <v>124</v>
      </c>
      <c r="D52" s="395"/>
      <c r="E52" s="145">
        <v>18</v>
      </c>
      <c r="F52" s="145"/>
      <c r="G52" s="145">
        <f>F52*E52</f>
        <v>0</v>
      </c>
      <c r="H52" s="145"/>
      <c r="I52" s="145"/>
      <c r="J52" s="145"/>
      <c r="K52" s="145"/>
      <c r="L52" s="145">
        <f>G52</f>
        <v>0</v>
      </c>
    </row>
    <row r="53" spans="1:12" ht="13.5">
      <c r="A53" s="161"/>
      <c r="B53" s="233" t="s">
        <v>123</v>
      </c>
      <c r="C53" s="82" t="s">
        <v>0</v>
      </c>
      <c r="D53" s="143">
        <v>10</v>
      </c>
      <c r="E53" s="120">
        <f>E47*D53</f>
        <v>60</v>
      </c>
      <c r="F53" s="120"/>
      <c r="G53" s="120">
        <f>F53*E53</f>
        <v>0</v>
      </c>
      <c r="H53" s="120"/>
      <c r="I53" s="120"/>
      <c r="J53" s="120"/>
      <c r="K53" s="120"/>
      <c r="L53" s="120">
        <f>G53</f>
        <v>0</v>
      </c>
    </row>
    <row r="54" spans="1:12" ht="27">
      <c r="A54" s="118">
        <v>5</v>
      </c>
      <c r="B54" s="235" t="s">
        <v>448</v>
      </c>
      <c r="C54" s="203" t="s">
        <v>139</v>
      </c>
      <c r="D54" s="286"/>
      <c r="E54" s="204">
        <v>1</v>
      </c>
      <c r="F54" s="120"/>
      <c r="G54" s="120"/>
      <c r="H54" s="120"/>
      <c r="I54" s="120"/>
      <c r="J54" s="120"/>
      <c r="K54" s="120"/>
      <c r="L54" s="120"/>
    </row>
    <row r="55" spans="1:12" ht="13.5">
      <c r="A55" s="161"/>
      <c r="B55" s="160" t="s">
        <v>149</v>
      </c>
      <c r="C55" s="112" t="s">
        <v>0</v>
      </c>
      <c r="D55" s="110">
        <v>1</v>
      </c>
      <c r="E55" s="58">
        <f>E54*D55</f>
        <v>1</v>
      </c>
      <c r="F55" s="58"/>
      <c r="G55" s="58"/>
      <c r="H55" s="58"/>
      <c r="I55" s="58">
        <f>H55*E55</f>
        <v>0</v>
      </c>
      <c r="J55" s="58"/>
      <c r="K55" s="58"/>
      <c r="L55" s="58">
        <f>I55+G55</f>
        <v>0</v>
      </c>
    </row>
    <row r="56" spans="1:12" ht="13.5">
      <c r="A56" s="161"/>
      <c r="B56" s="233" t="s">
        <v>305</v>
      </c>
      <c r="C56" s="82" t="s">
        <v>121</v>
      </c>
      <c r="D56" s="143"/>
      <c r="E56" s="120">
        <v>6</v>
      </c>
      <c r="F56" s="120"/>
      <c r="G56" s="120">
        <f>F56*E56</f>
        <v>0</v>
      </c>
      <c r="H56" s="120"/>
      <c r="I56" s="120"/>
      <c r="J56" s="120"/>
      <c r="K56" s="120"/>
      <c r="L56" s="120">
        <f>G56</f>
        <v>0</v>
      </c>
    </row>
    <row r="57" spans="1:12" ht="13.5">
      <c r="A57" s="161"/>
      <c r="B57" s="233" t="s">
        <v>123</v>
      </c>
      <c r="C57" s="82" t="s">
        <v>0</v>
      </c>
      <c r="D57" s="143">
        <v>20</v>
      </c>
      <c r="E57" s="120">
        <f>E54*D57</f>
        <v>20</v>
      </c>
      <c r="F57" s="120"/>
      <c r="G57" s="120">
        <f>F57*E57</f>
        <v>0</v>
      </c>
      <c r="H57" s="120"/>
      <c r="I57" s="120"/>
      <c r="J57" s="120"/>
      <c r="K57" s="120"/>
      <c r="L57" s="89">
        <f>G57</f>
        <v>0</v>
      </c>
    </row>
    <row r="58" spans="1:12" ht="40.5">
      <c r="A58" s="118">
        <v>6</v>
      </c>
      <c r="B58" s="237" t="s">
        <v>453</v>
      </c>
      <c r="C58" s="56" t="s">
        <v>121</v>
      </c>
      <c r="D58" s="57"/>
      <c r="E58" s="122">
        <v>90.36</v>
      </c>
      <c r="F58" s="117"/>
      <c r="G58" s="89"/>
      <c r="H58" s="89"/>
      <c r="I58" s="89"/>
      <c r="J58" s="89"/>
      <c r="K58" s="89"/>
      <c r="L58" s="146"/>
    </row>
    <row r="59" spans="1:12" ht="13.5">
      <c r="A59" s="161"/>
      <c r="B59" s="317" t="s">
        <v>149</v>
      </c>
      <c r="C59" s="109" t="s">
        <v>0</v>
      </c>
      <c r="D59" s="154">
        <v>1</v>
      </c>
      <c r="E59" s="154">
        <f>E58*D59</f>
        <v>90.36</v>
      </c>
      <c r="F59" s="154"/>
      <c r="G59" s="154"/>
      <c r="H59" s="154"/>
      <c r="I59" s="154">
        <f>H59*E59</f>
        <v>0</v>
      </c>
      <c r="J59" s="154"/>
      <c r="K59" s="154"/>
      <c r="L59" s="154">
        <f>K59+I59+G59</f>
        <v>0</v>
      </c>
    </row>
    <row r="60" spans="1:12" ht="13.5">
      <c r="A60" s="161"/>
      <c r="B60" s="163" t="s">
        <v>165</v>
      </c>
      <c r="C60" s="119" t="s">
        <v>190</v>
      </c>
      <c r="D60" s="169">
        <v>0.25</v>
      </c>
      <c r="E60" s="120">
        <f>E58*D60</f>
        <v>22.59</v>
      </c>
      <c r="F60" s="120"/>
      <c r="G60" s="120">
        <f>F60*E60</f>
        <v>0</v>
      </c>
      <c r="H60" s="120"/>
      <c r="I60" s="120"/>
      <c r="J60" s="120"/>
      <c r="K60" s="120"/>
      <c r="L60" s="154">
        <f>K60+I60+G60</f>
        <v>0</v>
      </c>
    </row>
    <row r="61" spans="1:12" ht="28.5" customHeight="1">
      <c r="A61" s="118">
        <v>7</v>
      </c>
      <c r="B61" s="235" t="s">
        <v>515</v>
      </c>
      <c r="C61" s="56" t="s">
        <v>121</v>
      </c>
      <c r="D61" s="57"/>
      <c r="E61" s="122">
        <v>3.4</v>
      </c>
      <c r="F61" s="89"/>
      <c r="G61" s="89"/>
      <c r="H61" s="89"/>
      <c r="I61" s="89"/>
      <c r="J61" s="89"/>
      <c r="K61" s="89"/>
      <c r="L61" s="150"/>
    </row>
    <row r="62" spans="1:12" ht="13.5">
      <c r="A62" s="161"/>
      <c r="B62" s="160" t="s">
        <v>149</v>
      </c>
      <c r="C62" s="112" t="s">
        <v>0</v>
      </c>
      <c r="D62" s="58">
        <v>1</v>
      </c>
      <c r="E62" s="58">
        <f>E61*D62</f>
        <v>3.4</v>
      </c>
      <c r="F62" s="58"/>
      <c r="G62" s="58"/>
      <c r="H62" s="58"/>
      <c r="I62" s="58">
        <f>H62*E62</f>
        <v>0</v>
      </c>
      <c r="J62" s="58"/>
      <c r="K62" s="58"/>
      <c r="L62" s="58">
        <f>I62+G62</f>
        <v>0</v>
      </c>
    </row>
    <row r="63" spans="1:12" ht="13.5">
      <c r="A63" s="161"/>
      <c r="B63" s="159" t="s">
        <v>141</v>
      </c>
      <c r="C63" s="112" t="s">
        <v>135</v>
      </c>
      <c r="D63" s="58">
        <v>0.15</v>
      </c>
      <c r="E63" s="58">
        <f>E61*D63</f>
        <v>0.51</v>
      </c>
      <c r="F63" s="58"/>
      <c r="G63" s="58">
        <f>F63*E63</f>
        <v>0</v>
      </c>
      <c r="H63" s="58"/>
      <c r="I63" s="58"/>
      <c r="J63" s="58"/>
      <c r="K63" s="58"/>
      <c r="L63" s="58">
        <f>K63+I63+G63</f>
        <v>0</v>
      </c>
    </row>
    <row r="64" spans="1:12" ht="13.5">
      <c r="A64" s="161"/>
      <c r="B64" s="160" t="s">
        <v>184</v>
      </c>
      <c r="C64" s="152" t="s">
        <v>129</v>
      </c>
      <c r="D64" s="152"/>
      <c r="E64" s="150">
        <v>0.03</v>
      </c>
      <c r="F64" s="150"/>
      <c r="G64" s="150">
        <f>F64*E64</f>
        <v>0</v>
      </c>
      <c r="H64" s="150"/>
      <c r="I64" s="150"/>
      <c r="J64" s="150"/>
      <c r="K64" s="150"/>
      <c r="L64" s="150">
        <f>K64+I64+G64</f>
        <v>0</v>
      </c>
    </row>
    <row r="65" spans="1:12" ht="16.5" customHeight="1">
      <c r="A65" s="137"/>
      <c r="B65" s="559" t="s">
        <v>384</v>
      </c>
      <c r="C65" s="559"/>
      <c r="D65" s="559"/>
      <c r="E65" s="559"/>
      <c r="F65" s="78"/>
      <c r="G65" s="79"/>
      <c r="H65" s="80"/>
      <c r="I65" s="79"/>
      <c r="J65" s="79"/>
      <c r="K65" s="79"/>
      <c r="L65" s="81"/>
    </row>
    <row r="66" spans="1:12" ht="27" customHeight="1">
      <c r="A66" s="296">
        <v>1</v>
      </c>
      <c r="B66" s="140" t="s">
        <v>445</v>
      </c>
      <c r="C66" s="415" t="s">
        <v>124</v>
      </c>
      <c r="D66" s="415"/>
      <c r="E66" s="415">
        <v>45.25</v>
      </c>
      <c r="F66" s="183"/>
      <c r="G66" s="89"/>
      <c r="H66" s="117"/>
      <c r="I66" s="89"/>
      <c r="J66" s="89"/>
      <c r="K66" s="89"/>
      <c r="L66" s="89"/>
    </row>
    <row r="67" spans="1:12" ht="13.5" customHeight="1">
      <c r="A67" s="296"/>
      <c r="B67" s="160" t="s">
        <v>149</v>
      </c>
      <c r="C67" s="112" t="s">
        <v>0</v>
      </c>
      <c r="D67" s="58">
        <v>1</v>
      </c>
      <c r="E67" s="58">
        <f>E66*D67</f>
        <v>45.25</v>
      </c>
      <c r="F67" s="58"/>
      <c r="G67" s="58"/>
      <c r="H67" s="58"/>
      <c r="I67" s="58">
        <f>H67*E67</f>
        <v>0</v>
      </c>
      <c r="J67" s="58"/>
      <c r="K67" s="58"/>
      <c r="L67" s="58">
        <f>I67+G67</f>
        <v>0</v>
      </c>
    </row>
    <row r="68" spans="1:12" ht="13.5" customHeight="1">
      <c r="A68" s="296"/>
      <c r="B68" s="162" t="s">
        <v>144</v>
      </c>
      <c r="C68" s="112" t="s">
        <v>135</v>
      </c>
      <c r="D68" s="58">
        <v>0.08</v>
      </c>
      <c r="E68" s="58">
        <f>E66*D68</f>
        <v>3.62</v>
      </c>
      <c r="F68" s="58"/>
      <c r="G68" s="58">
        <f aca="true" t="shared" si="2" ref="G68:G73">F68*E68</f>
        <v>0</v>
      </c>
      <c r="H68" s="58"/>
      <c r="I68" s="58"/>
      <c r="J68" s="58"/>
      <c r="K68" s="58"/>
      <c r="L68" s="58">
        <f aca="true" t="shared" si="3" ref="L68:L73">K68+I68+G68</f>
        <v>0</v>
      </c>
    </row>
    <row r="69" spans="1:12" ht="13.5" customHeight="1">
      <c r="A69" s="296"/>
      <c r="B69" s="162" t="s">
        <v>142</v>
      </c>
      <c r="C69" s="152" t="s">
        <v>121</v>
      </c>
      <c r="D69" s="110">
        <v>0.7</v>
      </c>
      <c r="E69" s="150">
        <f>E66*D69</f>
        <v>31.674999999999997</v>
      </c>
      <c r="F69" s="150"/>
      <c r="G69" s="58">
        <f t="shared" si="2"/>
        <v>0</v>
      </c>
      <c r="H69" s="150"/>
      <c r="I69" s="150"/>
      <c r="J69" s="150"/>
      <c r="K69" s="150"/>
      <c r="L69" s="58">
        <f t="shared" si="3"/>
        <v>0</v>
      </c>
    </row>
    <row r="70" spans="1:12" ht="13.5" customHeight="1">
      <c r="A70" s="296"/>
      <c r="B70" s="162" t="s">
        <v>143</v>
      </c>
      <c r="C70" s="152" t="s">
        <v>135</v>
      </c>
      <c r="D70" s="110">
        <v>0.01</v>
      </c>
      <c r="E70" s="150">
        <f>E66*D70</f>
        <v>0.4525</v>
      </c>
      <c r="F70" s="150"/>
      <c r="G70" s="58">
        <f t="shared" si="2"/>
        <v>0</v>
      </c>
      <c r="H70" s="150"/>
      <c r="I70" s="150"/>
      <c r="J70" s="150"/>
      <c r="K70" s="150"/>
      <c r="L70" s="58">
        <f t="shared" si="3"/>
        <v>0</v>
      </c>
    </row>
    <row r="71" spans="1:12" ht="13.5" customHeight="1">
      <c r="A71" s="296"/>
      <c r="B71" s="160" t="s">
        <v>184</v>
      </c>
      <c r="C71" s="152" t="s">
        <v>129</v>
      </c>
      <c r="D71" s="152" t="s">
        <v>130</v>
      </c>
      <c r="E71" s="150">
        <v>0.17</v>
      </c>
      <c r="F71" s="150"/>
      <c r="G71" s="150">
        <f t="shared" si="2"/>
        <v>0</v>
      </c>
      <c r="H71" s="150"/>
      <c r="I71" s="150"/>
      <c r="J71" s="150"/>
      <c r="K71" s="150"/>
      <c r="L71" s="58">
        <f t="shared" si="3"/>
        <v>0</v>
      </c>
    </row>
    <row r="72" spans="1:12" ht="13.5" customHeight="1">
      <c r="A72" s="296"/>
      <c r="B72" s="160" t="s">
        <v>185</v>
      </c>
      <c r="C72" s="152" t="s">
        <v>129</v>
      </c>
      <c r="D72" s="152" t="s">
        <v>130</v>
      </c>
      <c r="E72" s="226">
        <v>0.095</v>
      </c>
      <c r="F72" s="150"/>
      <c r="G72" s="150">
        <f t="shared" si="2"/>
        <v>0</v>
      </c>
      <c r="H72" s="150"/>
      <c r="I72" s="150"/>
      <c r="J72" s="150"/>
      <c r="K72" s="150"/>
      <c r="L72" s="58">
        <f t="shared" si="3"/>
        <v>0</v>
      </c>
    </row>
    <row r="73" spans="1:12" ht="13.5" customHeight="1">
      <c r="A73" s="296"/>
      <c r="B73" s="163" t="s">
        <v>123</v>
      </c>
      <c r="C73" s="119" t="s">
        <v>0</v>
      </c>
      <c r="D73" s="169">
        <v>0.9</v>
      </c>
      <c r="E73" s="169">
        <f>E65*D73</f>
        <v>0</v>
      </c>
      <c r="F73" s="169"/>
      <c r="G73" s="169">
        <f t="shared" si="2"/>
        <v>0</v>
      </c>
      <c r="H73" s="58"/>
      <c r="I73" s="58"/>
      <c r="J73" s="58"/>
      <c r="K73" s="58"/>
      <c r="L73" s="58">
        <f t="shared" si="3"/>
        <v>0</v>
      </c>
    </row>
    <row r="74" spans="1:12" ht="40.5">
      <c r="A74" s="294" t="s">
        <v>137</v>
      </c>
      <c r="B74" s="290" t="s">
        <v>444</v>
      </c>
      <c r="C74" s="416" t="s">
        <v>121</v>
      </c>
      <c r="D74" s="152"/>
      <c r="E74" s="57">
        <v>70.65</v>
      </c>
      <c r="F74" s="150"/>
      <c r="G74" s="150"/>
      <c r="H74" s="150"/>
      <c r="I74" s="150"/>
      <c r="J74" s="150"/>
      <c r="K74" s="150"/>
      <c r="L74" s="150"/>
    </row>
    <row r="75" spans="1:12" ht="13.5">
      <c r="A75" s="296"/>
      <c r="B75" s="371" t="s">
        <v>191</v>
      </c>
      <c r="C75" s="90" t="s">
        <v>0</v>
      </c>
      <c r="D75" s="110">
        <v>1</v>
      </c>
      <c r="E75" s="111">
        <f>E74*D75</f>
        <v>70.65</v>
      </c>
      <c r="F75" s="112"/>
      <c r="G75" s="58"/>
      <c r="H75" s="58"/>
      <c r="I75" s="58">
        <f>H75*E75</f>
        <v>0</v>
      </c>
      <c r="J75" s="58"/>
      <c r="K75" s="58"/>
      <c r="L75" s="58">
        <f>K75+I75+G75</f>
        <v>0</v>
      </c>
    </row>
    <row r="76" spans="1:12" ht="13.5">
      <c r="A76" s="296"/>
      <c r="B76" s="151" t="s">
        <v>385</v>
      </c>
      <c r="C76" s="90" t="s">
        <v>124</v>
      </c>
      <c r="D76" s="152" t="s">
        <v>186</v>
      </c>
      <c r="E76" s="150">
        <v>44.4</v>
      </c>
      <c r="F76" s="150"/>
      <c r="G76" s="150">
        <f aca="true" t="shared" si="4" ref="G76:G81">F76*E76</f>
        <v>0</v>
      </c>
      <c r="H76" s="150"/>
      <c r="I76" s="150"/>
      <c r="J76" s="58"/>
      <c r="K76" s="150"/>
      <c r="L76" s="58">
        <f aca="true" t="shared" si="5" ref="L76:L81">K76+I76+G76</f>
        <v>0</v>
      </c>
    </row>
    <row r="77" spans="1:12" ht="13.5">
      <c r="A77" s="296"/>
      <c r="B77" s="151" t="s">
        <v>301</v>
      </c>
      <c r="C77" s="90" t="s">
        <v>124</v>
      </c>
      <c r="D77" s="152" t="s">
        <v>186</v>
      </c>
      <c r="E77" s="150">
        <v>118</v>
      </c>
      <c r="F77" s="150"/>
      <c r="G77" s="150">
        <f t="shared" si="4"/>
        <v>0</v>
      </c>
      <c r="H77" s="150"/>
      <c r="I77" s="150"/>
      <c r="J77" s="150"/>
      <c r="K77" s="150"/>
      <c r="L77" s="58">
        <f t="shared" si="5"/>
        <v>0</v>
      </c>
    </row>
    <row r="78" spans="1:12" ht="13.5">
      <c r="A78" s="296"/>
      <c r="B78" s="151" t="s">
        <v>387</v>
      </c>
      <c r="C78" s="90" t="s">
        <v>139</v>
      </c>
      <c r="D78" s="152" t="s">
        <v>186</v>
      </c>
      <c r="E78" s="150">
        <v>24</v>
      </c>
      <c r="F78" s="150"/>
      <c r="G78" s="150">
        <f t="shared" si="4"/>
        <v>0</v>
      </c>
      <c r="H78" s="150"/>
      <c r="I78" s="150"/>
      <c r="J78" s="150"/>
      <c r="K78" s="150"/>
      <c r="L78" s="58">
        <f t="shared" si="5"/>
        <v>0</v>
      </c>
    </row>
    <row r="79" spans="1:12" ht="13.5">
      <c r="A79" s="296"/>
      <c r="B79" s="151" t="s">
        <v>165</v>
      </c>
      <c r="C79" s="90" t="s">
        <v>190</v>
      </c>
      <c r="D79" s="152" t="s">
        <v>186</v>
      </c>
      <c r="E79" s="150">
        <v>10</v>
      </c>
      <c r="F79" s="150"/>
      <c r="G79" s="150">
        <f t="shared" si="4"/>
        <v>0</v>
      </c>
      <c r="H79" s="150"/>
      <c r="I79" s="150"/>
      <c r="J79" s="150"/>
      <c r="K79" s="150"/>
      <c r="L79" s="58">
        <f t="shared" si="5"/>
        <v>0</v>
      </c>
    </row>
    <row r="80" spans="1:12" ht="13.5">
      <c r="A80" s="296"/>
      <c r="B80" s="151" t="s">
        <v>383</v>
      </c>
      <c r="C80" s="152" t="s">
        <v>121</v>
      </c>
      <c r="D80" s="110">
        <v>1.02</v>
      </c>
      <c r="E80" s="150">
        <f>E74*D80</f>
        <v>72.063</v>
      </c>
      <c r="F80" s="150"/>
      <c r="G80" s="150">
        <f t="shared" si="4"/>
        <v>0</v>
      </c>
      <c r="H80" s="150"/>
      <c r="I80" s="150"/>
      <c r="J80" s="150"/>
      <c r="K80" s="150"/>
      <c r="L80" s="58">
        <f t="shared" si="5"/>
        <v>0</v>
      </c>
    </row>
    <row r="81" spans="1:12" ht="13.5">
      <c r="A81" s="369"/>
      <c r="B81" s="151" t="s">
        <v>123</v>
      </c>
      <c r="C81" s="152" t="s">
        <v>0</v>
      </c>
      <c r="D81" s="110">
        <v>0.75</v>
      </c>
      <c r="E81" s="150">
        <f>E74*D81</f>
        <v>52.987500000000004</v>
      </c>
      <c r="F81" s="150"/>
      <c r="G81" s="150">
        <f t="shared" si="4"/>
        <v>0</v>
      </c>
      <c r="H81" s="150"/>
      <c r="I81" s="150"/>
      <c r="J81" s="150"/>
      <c r="K81" s="150"/>
      <c r="L81" s="58">
        <f t="shared" si="5"/>
        <v>0</v>
      </c>
    </row>
    <row r="82" spans="1:12" ht="54">
      <c r="A82" s="161">
        <v>3</v>
      </c>
      <c r="B82" s="290" t="s">
        <v>443</v>
      </c>
      <c r="C82" s="370" t="s">
        <v>121</v>
      </c>
      <c r="D82" s="152"/>
      <c r="E82" s="57">
        <v>10.8</v>
      </c>
      <c r="F82" s="150"/>
      <c r="G82" s="150"/>
      <c r="H82" s="150"/>
      <c r="I82" s="150"/>
      <c r="J82" s="150"/>
      <c r="K82" s="150"/>
      <c r="L82" s="150"/>
    </row>
    <row r="83" spans="1:12" ht="13.5">
      <c r="A83" s="161"/>
      <c r="B83" s="371" t="s">
        <v>191</v>
      </c>
      <c r="C83" s="90" t="s">
        <v>0</v>
      </c>
      <c r="D83" s="110">
        <v>1</v>
      </c>
      <c r="E83" s="111">
        <f>E82*D83</f>
        <v>10.8</v>
      </c>
      <c r="F83" s="112"/>
      <c r="G83" s="58"/>
      <c r="H83" s="58"/>
      <c r="I83" s="58">
        <f>H83*E83</f>
        <v>0</v>
      </c>
      <c r="J83" s="58"/>
      <c r="K83" s="58"/>
      <c r="L83" s="58">
        <f aca="true" t="shared" si="6" ref="L83:L90">K83+I83+G83</f>
        <v>0</v>
      </c>
    </row>
    <row r="84" spans="1:12" ht="13.5">
      <c r="A84" s="161"/>
      <c r="B84" s="151" t="s">
        <v>385</v>
      </c>
      <c r="C84" s="90" t="s">
        <v>124</v>
      </c>
      <c r="D84" s="152" t="s">
        <v>186</v>
      </c>
      <c r="E84" s="150">
        <v>3.7</v>
      </c>
      <c r="F84" s="150"/>
      <c r="G84" s="150">
        <f aca="true" t="shared" si="7" ref="G84:G90">F84*E84</f>
        <v>0</v>
      </c>
      <c r="H84" s="150"/>
      <c r="I84" s="150"/>
      <c r="J84" s="58"/>
      <c r="K84" s="150"/>
      <c r="L84" s="58">
        <f t="shared" si="6"/>
        <v>0</v>
      </c>
    </row>
    <row r="85" spans="1:12" ht="13.5">
      <c r="A85" s="161"/>
      <c r="B85" s="151" t="s">
        <v>301</v>
      </c>
      <c r="C85" s="90" t="s">
        <v>124</v>
      </c>
      <c r="D85" s="152" t="s">
        <v>186</v>
      </c>
      <c r="E85" s="150">
        <v>15</v>
      </c>
      <c r="F85" s="150"/>
      <c r="G85" s="150">
        <f t="shared" si="7"/>
        <v>0</v>
      </c>
      <c r="H85" s="150"/>
      <c r="I85" s="150"/>
      <c r="J85" s="150"/>
      <c r="K85" s="150"/>
      <c r="L85" s="58">
        <f t="shared" si="6"/>
        <v>0</v>
      </c>
    </row>
    <row r="86" spans="1:12" ht="13.5">
      <c r="A86" s="161"/>
      <c r="B86" s="151" t="s">
        <v>386</v>
      </c>
      <c r="C86" s="90" t="s">
        <v>124</v>
      </c>
      <c r="D86" s="152" t="s">
        <v>186</v>
      </c>
      <c r="E86" s="150">
        <v>14</v>
      </c>
      <c r="F86" s="150"/>
      <c r="G86" s="150">
        <f t="shared" si="7"/>
        <v>0</v>
      </c>
      <c r="H86" s="150"/>
      <c r="I86" s="150"/>
      <c r="J86" s="150"/>
      <c r="K86" s="150"/>
      <c r="L86" s="58">
        <f t="shared" si="6"/>
        <v>0</v>
      </c>
    </row>
    <row r="87" spans="1:12" ht="13.5">
      <c r="A87" s="161"/>
      <c r="B87" s="151" t="s">
        <v>387</v>
      </c>
      <c r="C87" s="90" t="s">
        <v>139</v>
      </c>
      <c r="D87" s="152" t="s">
        <v>186</v>
      </c>
      <c r="E87" s="150">
        <v>2</v>
      </c>
      <c r="F87" s="150"/>
      <c r="G87" s="150">
        <f t="shared" si="7"/>
        <v>0</v>
      </c>
      <c r="H87" s="150"/>
      <c r="I87" s="150"/>
      <c r="J87" s="150"/>
      <c r="K87" s="150"/>
      <c r="L87" s="58">
        <f t="shared" si="6"/>
        <v>0</v>
      </c>
    </row>
    <row r="88" spans="1:12" ht="13.5">
      <c r="A88" s="161"/>
      <c r="B88" s="151" t="s">
        <v>165</v>
      </c>
      <c r="C88" s="90" t="s">
        <v>190</v>
      </c>
      <c r="D88" s="152" t="s">
        <v>186</v>
      </c>
      <c r="E88" s="150">
        <v>1</v>
      </c>
      <c r="F88" s="150"/>
      <c r="G88" s="150">
        <f t="shared" si="7"/>
        <v>0</v>
      </c>
      <c r="H88" s="150"/>
      <c r="I88" s="150"/>
      <c r="J88" s="150"/>
      <c r="K88" s="150"/>
      <c r="L88" s="58">
        <f t="shared" si="6"/>
        <v>0</v>
      </c>
    </row>
    <row r="89" spans="1:12" ht="13.5">
      <c r="A89" s="161"/>
      <c r="B89" s="151" t="s">
        <v>446</v>
      </c>
      <c r="C89" s="152" t="s">
        <v>121</v>
      </c>
      <c r="D89" s="110">
        <v>1.02</v>
      </c>
      <c r="E89" s="150">
        <f>E82*D89</f>
        <v>11.016000000000002</v>
      </c>
      <c r="F89" s="150"/>
      <c r="G89" s="150">
        <f t="shared" si="7"/>
        <v>0</v>
      </c>
      <c r="H89" s="150"/>
      <c r="I89" s="150"/>
      <c r="J89" s="150"/>
      <c r="K89" s="150"/>
      <c r="L89" s="58">
        <f t="shared" si="6"/>
        <v>0</v>
      </c>
    </row>
    <row r="90" spans="1:12" ht="13.5">
      <c r="A90" s="161"/>
      <c r="B90" s="151" t="s">
        <v>123</v>
      </c>
      <c r="C90" s="152" t="s">
        <v>0</v>
      </c>
      <c r="D90" s="110">
        <v>0.75</v>
      </c>
      <c r="E90" s="150">
        <f>E82*D90</f>
        <v>8.100000000000001</v>
      </c>
      <c r="F90" s="150"/>
      <c r="G90" s="150">
        <f t="shared" si="7"/>
        <v>0</v>
      </c>
      <c r="H90" s="150"/>
      <c r="I90" s="150"/>
      <c r="J90" s="150"/>
      <c r="K90" s="150"/>
      <c r="L90" s="58">
        <f t="shared" si="6"/>
        <v>0</v>
      </c>
    </row>
    <row r="91" spans="1:12" ht="19.5" customHeight="1">
      <c r="A91" s="136"/>
      <c r="B91" s="560" t="s">
        <v>207</v>
      </c>
      <c r="C91" s="546"/>
      <c r="D91" s="546"/>
      <c r="E91" s="546"/>
      <c r="F91" s="156"/>
      <c r="G91" s="156"/>
      <c r="H91" s="157"/>
      <c r="I91" s="156"/>
      <c r="J91" s="156"/>
      <c r="K91" s="156"/>
      <c r="L91" s="158"/>
    </row>
    <row r="92" spans="1:12" ht="14.25" customHeight="1">
      <c r="A92" s="118">
        <v>1</v>
      </c>
      <c r="B92" s="452" t="s">
        <v>508</v>
      </c>
      <c r="C92" s="453" t="s">
        <v>121</v>
      </c>
      <c r="D92" s="453"/>
      <c r="E92" s="456">
        <v>5.5</v>
      </c>
      <c r="F92" s="150"/>
      <c r="G92" s="150"/>
      <c r="H92" s="165"/>
      <c r="I92" s="150"/>
      <c r="J92" s="150"/>
      <c r="K92" s="150"/>
      <c r="L92" s="150"/>
    </row>
    <row r="93" spans="1:12" ht="14.25" customHeight="1">
      <c r="A93" s="161"/>
      <c r="B93" s="160" t="s">
        <v>149</v>
      </c>
      <c r="C93" s="112" t="s">
        <v>0</v>
      </c>
      <c r="D93" s="110">
        <v>1</v>
      </c>
      <c r="E93" s="58">
        <f>E92*D93</f>
        <v>5.5</v>
      </c>
      <c r="F93" s="58"/>
      <c r="G93" s="58"/>
      <c r="H93" s="58"/>
      <c r="I93" s="58">
        <f>H93*E93</f>
        <v>0</v>
      </c>
      <c r="J93" s="58"/>
      <c r="K93" s="58"/>
      <c r="L93" s="58">
        <f>I93+G93</f>
        <v>0</v>
      </c>
    </row>
    <row r="94" spans="1:12" ht="14.25" customHeight="1">
      <c r="A94" s="161"/>
      <c r="B94" s="454" t="s">
        <v>509</v>
      </c>
      <c r="C94" s="455" t="s">
        <v>124</v>
      </c>
      <c r="D94" s="457"/>
      <c r="E94" s="457">
        <v>22</v>
      </c>
      <c r="F94" s="150"/>
      <c r="G94" s="150"/>
      <c r="H94" s="165"/>
      <c r="I94" s="150"/>
      <c r="J94" s="150"/>
      <c r="K94" s="150">
        <f>J94*E94</f>
        <v>0</v>
      </c>
      <c r="L94" s="58">
        <f>K94</f>
        <v>0</v>
      </c>
    </row>
    <row r="95" spans="1:12" ht="13.5">
      <c r="A95" s="118">
        <v>2</v>
      </c>
      <c r="B95" s="235" t="s">
        <v>202</v>
      </c>
      <c r="C95" s="200" t="s">
        <v>135</v>
      </c>
      <c r="D95" s="236"/>
      <c r="E95" s="202">
        <v>8.5</v>
      </c>
      <c r="F95" s="202"/>
      <c r="G95" s="202"/>
      <c r="H95" s="202"/>
      <c r="I95" s="202"/>
      <c r="J95" s="202"/>
      <c r="K95" s="202"/>
      <c r="L95" s="202"/>
    </row>
    <row r="96" spans="1:12" ht="13.5">
      <c r="A96" s="161"/>
      <c r="B96" s="160" t="s">
        <v>149</v>
      </c>
      <c r="C96" s="112" t="s">
        <v>0</v>
      </c>
      <c r="D96" s="110">
        <v>1</v>
      </c>
      <c r="E96" s="58">
        <f>E95*D96</f>
        <v>8.5</v>
      </c>
      <c r="F96" s="58"/>
      <c r="G96" s="58"/>
      <c r="H96" s="58"/>
      <c r="I96" s="58">
        <f>H96*E96</f>
        <v>0</v>
      </c>
      <c r="J96" s="58"/>
      <c r="K96" s="58"/>
      <c r="L96" s="58">
        <f>I96+G96</f>
        <v>0</v>
      </c>
    </row>
    <row r="97" spans="1:12" ht="13.5">
      <c r="A97" s="161"/>
      <c r="B97" s="233" t="s">
        <v>203</v>
      </c>
      <c r="C97" s="82" t="s">
        <v>168</v>
      </c>
      <c r="D97" s="143"/>
      <c r="E97" s="120">
        <v>2</v>
      </c>
      <c r="F97" s="120"/>
      <c r="G97" s="120"/>
      <c r="H97" s="120"/>
      <c r="I97" s="120"/>
      <c r="J97" s="120"/>
      <c r="K97" s="120">
        <f>J97*E97</f>
        <v>0</v>
      </c>
      <c r="L97" s="120">
        <f>K97</f>
        <v>0</v>
      </c>
    </row>
    <row r="98" spans="1:12" ht="27">
      <c r="A98" s="118">
        <v>3</v>
      </c>
      <c r="B98" s="301" t="s">
        <v>204</v>
      </c>
      <c r="C98" s="171" t="s">
        <v>135</v>
      </c>
      <c r="D98" s="173"/>
      <c r="E98" s="173">
        <v>5</v>
      </c>
      <c r="F98" s="169"/>
      <c r="G98" s="169"/>
      <c r="H98" s="169"/>
      <c r="I98" s="169"/>
      <c r="J98" s="169"/>
      <c r="K98" s="169"/>
      <c r="L98" s="169"/>
    </row>
    <row r="99" spans="1:12" ht="13.5">
      <c r="A99" s="161"/>
      <c r="B99" s="160" t="s">
        <v>149</v>
      </c>
      <c r="C99" s="112" t="s">
        <v>0</v>
      </c>
      <c r="D99" s="110">
        <v>1</v>
      </c>
      <c r="E99" s="58">
        <f>E98*D99</f>
        <v>5</v>
      </c>
      <c r="F99" s="58"/>
      <c r="G99" s="58"/>
      <c r="H99" s="58"/>
      <c r="I99" s="58">
        <f>H99*E99</f>
        <v>0</v>
      </c>
      <c r="J99" s="58"/>
      <c r="K99" s="58"/>
      <c r="L99" s="58">
        <f>I99+G99</f>
        <v>0</v>
      </c>
    </row>
    <row r="100" spans="1:12" ht="13.5">
      <c r="A100" s="161"/>
      <c r="B100" s="163" t="s">
        <v>205</v>
      </c>
      <c r="C100" s="119" t="s">
        <v>135</v>
      </c>
      <c r="D100" s="169">
        <v>1.22</v>
      </c>
      <c r="E100" s="169">
        <f>E98*D100</f>
        <v>6.1</v>
      </c>
      <c r="F100" s="169"/>
      <c r="G100" s="169">
        <f>F100*E100</f>
        <v>0</v>
      </c>
      <c r="H100" s="169"/>
      <c r="I100" s="169"/>
      <c r="J100" s="169"/>
      <c r="K100" s="169"/>
      <c r="L100" s="169">
        <f>G100</f>
        <v>0</v>
      </c>
    </row>
    <row r="101" spans="1:12" ht="13.5">
      <c r="A101" s="255">
        <v>4</v>
      </c>
      <c r="B101" s="270" t="s">
        <v>263</v>
      </c>
      <c r="C101" s="206" t="s">
        <v>135</v>
      </c>
      <c r="D101" s="206"/>
      <c r="E101" s="207">
        <v>7.6</v>
      </c>
      <c r="F101" s="208"/>
      <c r="G101" s="208"/>
      <c r="H101" s="208"/>
      <c r="I101" s="208"/>
      <c r="J101" s="208"/>
      <c r="K101" s="208"/>
      <c r="L101" s="208"/>
    </row>
    <row r="102" spans="1:12" ht="13.5">
      <c r="A102" s="257"/>
      <c r="B102" s="302" t="s">
        <v>149</v>
      </c>
      <c r="C102" s="90" t="s">
        <v>0</v>
      </c>
      <c r="D102" s="208">
        <v>1</v>
      </c>
      <c r="E102" s="208">
        <f>E101*D102</f>
        <v>7.6</v>
      </c>
      <c r="F102" s="208"/>
      <c r="G102" s="208"/>
      <c r="H102" s="208"/>
      <c r="I102" s="208">
        <f>H102*E102</f>
        <v>0</v>
      </c>
      <c r="J102" s="208"/>
      <c r="K102" s="208"/>
      <c r="L102" s="208">
        <f>I102</f>
        <v>0</v>
      </c>
    </row>
    <row r="103" spans="1:12" ht="27">
      <c r="A103" s="255">
        <v>5</v>
      </c>
      <c r="B103" s="316" t="s">
        <v>176</v>
      </c>
      <c r="C103" s="206" t="s">
        <v>135</v>
      </c>
      <c r="D103" s="207"/>
      <c r="E103" s="207">
        <v>3.6</v>
      </c>
      <c r="F103" s="208"/>
      <c r="G103" s="208"/>
      <c r="H103" s="208"/>
      <c r="I103" s="208"/>
      <c r="J103" s="208"/>
      <c r="K103" s="208"/>
      <c r="L103" s="208"/>
    </row>
    <row r="104" spans="1:12" ht="13.5">
      <c r="A104" s="257"/>
      <c r="B104" s="302" t="s">
        <v>149</v>
      </c>
      <c r="C104" s="90" t="s">
        <v>0</v>
      </c>
      <c r="D104" s="208">
        <v>1</v>
      </c>
      <c r="E104" s="208">
        <f>E103*D104</f>
        <v>3.6</v>
      </c>
      <c r="F104" s="208"/>
      <c r="G104" s="208"/>
      <c r="H104" s="208"/>
      <c r="I104" s="208">
        <f>H104*E104</f>
        <v>0</v>
      </c>
      <c r="J104" s="208"/>
      <c r="K104" s="208"/>
      <c r="L104" s="208">
        <f>I104</f>
        <v>0</v>
      </c>
    </row>
    <row r="105" spans="1:12" ht="27">
      <c r="A105" s="260"/>
      <c r="B105" s="302" t="s">
        <v>315</v>
      </c>
      <c r="C105" s="210" t="s">
        <v>129</v>
      </c>
      <c r="D105" s="208">
        <v>1.75</v>
      </c>
      <c r="E105" s="208">
        <f>E103*D105</f>
        <v>6.3</v>
      </c>
      <c r="F105" s="208"/>
      <c r="G105" s="208"/>
      <c r="H105" s="208"/>
      <c r="I105" s="208"/>
      <c r="J105" s="208"/>
      <c r="K105" s="208">
        <f>J105*E105</f>
        <v>0</v>
      </c>
      <c r="L105" s="208">
        <f>K105</f>
        <v>0</v>
      </c>
    </row>
    <row r="106" spans="1:12" ht="13.5">
      <c r="A106" s="118">
        <v>6</v>
      </c>
      <c r="B106" s="301" t="s">
        <v>510</v>
      </c>
      <c r="C106" s="171" t="s">
        <v>121</v>
      </c>
      <c r="D106" s="173"/>
      <c r="E106" s="173">
        <v>5.5</v>
      </c>
      <c r="F106" s="169"/>
      <c r="G106" s="169"/>
      <c r="H106" s="169"/>
      <c r="I106" s="169"/>
      <c r="J106" s="169"/>
      <c r="K106" s="169"/>
      <c r="L106" s="169"/>
    </row>
    <row r="107" spans="1:12" ht="13.5">
      <c r="A107" s="161"/>
      <c r="B107" s="160" t="s">
        <v>149</v>
      </c>
      <c r="C107" s="112" t="s">
        <v>0</v>
      </c>
      <c r="D107" s="110">
        <v>1</v>
      </c>
      <c r="E107" s="58">
        <f>E106*D107</f>
        <v>5.5</v>
      </c>
      <c r="F107" s="58"/>
      <c r="G107" s="58"/>
      <c r="H107" s="58"/>
      <c r="I107" s="58">
        <f>H107*E107</f>
        <v>0</v>
      </c>
      <c r="J107" s="58"/>
      <c r="K107" s="58"/>
      <c r="L107" s="58">
        <f>I107+G107</f>
        <v>0</v>
      </c>
    </row>
    <row r="108" spans="1:12" ht="13.5">
      <c r="A108" s="161"/>
      <c r="B108" s="454" t="s">
        <v>511</v>
      </c>
      <c r="C108" s="455" t="s">
        <v>129</v>
      </c>
      <c r="D108" s="457">
        <v>0.1</v>
      </c>
      <c r="E108" s="457">
        <f>E106*D108</f>
        <v>0.55</v>
      </c>
      <c r="F108" s="150"/>
      <c r="G108" s="150">
        <f>F108*E108</f>
        <v>0</v>
      </c>
      <c r="H108" s="165"/>
      <c r="I108" s="150"/>
      <c r="J108" s="150"/>
      <c r="K108" s="150"/>
      <c r="L108" s="58">
        <f>G108</f>
        <v>0</v>
      </c>
    </row>
    <row r="109" spans="1:12" ht="13.5">
      <c r="A109" s="298"/>
      <c r="B109" s="97" t="s">
        <v>5</v>
      </c>
      <c r="C109" s="96"/>
      <c r="D109" s="59"/>
      <c r="E109" s="60"/>
      <c r="F109" s="61"/>
      <c r="G109" s="61">
        <f>SUM(G13:G108)</f>
        <v>0</v>
      </c>
      <c r="H109" s="61"/>
      <c r="I109" s="61"/>
      <c r="J109" s="61"/>
      <c r="K109" s="61"/>
      <c r="L109" s="57">
        <f>SUM(L13:L108)</f>
        <v>0</v>
      </c>
    </row>
    <row r="110" spans="1:12" ht="13.5">
      <c r="A110" s="94"/>
      <c r="B110" s="219" t="s">
        <v>131</v>
      </c>
      <c r="C110" s="220">
        <v>0.05</v>
      </c>
      <c r="D110" s="221"/>
      <c r="E110" s="222"/>
      <c r="F110" s="223"/>
      <c r="G110" s="223"/>
      <c r="H110" s="223"/>
      <c r="I110" s="223"/>
      <c r="J110" s="223"/>
      <c r="K110" s="223"/>
      <c r="L110" s="191">
        <f>G109*C110</f>
        <v>0</v>
      </c>
    </row>
    <row r="111" spans="1:12" ht="13.5">
      <c r="A111" s="94"/>
      <c r="B111" s="97" t="s">
        <v>5</v>
      </c>
      <c r="C111" s="96"/>
      <c r="D111" s="59"/>
      <c r="E111" s="60"/>
      <c r="F111" s="61"/>
      <c r="G111" s="61"/>
      <c r="H111" s="61"/>
      <c r="I111" s="61"/>
      <c r="J111" s="61"/>
      <c r="K111" s="61"/>
      <c r="L111" s="58">
        <f>L110+L109</f>
        <v>0</v>
      </c>
    </row>
    <row r="112" spans="1:12" ht="13.5">
      <c r="A112" s="63"/>
      <c r="B112" s="98" t="s">
        <v>132</v>
      </c>
      <c r="C112" s="62">
        <v>0.1</v>
      </c>
      <c r="D112" s="59"/>
      <c r="E112" s="60"/>
      <c r="F112" s="61"/>
      <c r="G112" s="61"/>
      <c r="H112" s="61"/>
      <c r="I112" s="61"/>
      <c r="J112" s="61"/>
      <c r="K112" s="61"/>
      <c r="L112" s="58">
        <f>L111*C112</f>
        <v>0</v>
      </c>
    </row>
    <row r="113" spans="1:12" ht="13.5">
      <c r="A113" s="63"/>
      <c r="B113" s="99" t="s">
        <v>122</v>
      </c>
      <c r="C113" s="62"/>
      <c r="D113" s="59"/>
      <c r="E113" s="60"/>
      <c r="F113" s="61"/>
      <c r="G113" s="61"/>
      <c r="H113" s="61"/>
      <c r="I113" s="61"/>
      <c r="J113" s="61"/>
      <c r="K113" s="61"/>
      <c r="L113" s="58">
        <f>L112+L111</f>
        <v>0</v>
      </c>
    </row>
    <row r="114" spans="1:12" ht="13.5">
      <c r="A114" s="100"/>
      <c r="B114" s="95" t="s">
        <v>133</v>
      </c>
      <c r="C114" s="96">
        <v>0.08</v>
      </c>
      <c r="D114" s="101"/>
      <c r="E114" s="102"/>
      <c r="F114" s="95"/>
      <c r="G114" s="93"/>
      <c r="H114" s="93"/>
      <c r="I114" s="93"/>
      <c r="J114" s="103"/>
      <c r="K114" s="103"/>
      <c r="L114" s="89">
        <f>L113*C114</f>
        <v>0</v>
      </c>
    </row>
    <row r="115" spans="2:12" ht="13.5">
      <c r="B115" s="97" t="s">
        <v>5</v>
      </c>
      <c r="C115" s="96"/>
      <c r="D115" s="101"/>
      <c r="E115" s="102"/>
      <c r="F115" s="95"/>
      <c r="G115" s="93"/>
      <c r="H115" s="93"/>
      <c r="I115" s="93"/>
      <c r="J115" s="103"/>
      <c r="K115" s="103"/>
      <c r="L115" s="89">
        <f>L114+L113</f>
        <v>0</v>
      </c>
    </row>
    <row r="116" spans="2:12" ht="13.5">
      <c r="B116" s="95" t="s">
        <v>120</v>
      </c>
      <c r="C116" s="96">
        <v>0.05</v>
      </c>
      <c r="D116" s="101"/>
      <c r="E116" s="102"/>
      <c r="F116" s="95"/>
      <c r="G116" s="93"/>
      <c r="H116" s="93"/>
      <c r="I116" s="93"/>
      <c r="J116" s="103"/>
      <c r="K116" s="103"/>
      <c r="L116" s="89">
        <f>L115*C116</f>
        <v>0</v>
      </c>
    </row>
    <row r="117" spans="2:12" ht="13.5">
      <c r="B117" s="97" t="s">
        <v>5</v>
      </c>
      <c r="C117" s="96"/>
      <c r="D117" s="101"/>
      <c r="E117" s="102"/>
      <c r="F117" s="95"/>
      <c r="G117" s="93"/>
      <c r="H117" s="93"/>
      <c r="I117" s="93"/>
      <c r="J117" s="103"/>
      <c r="K117" s="103"/>
      <c r="L117" s="89">
        <f>L116+L115</f>
        <v>0</v>
      </c>
    </row>
    <row r="118" spans="2:12" ht="13.5">
      <c r="B118" s="95" t="s">
        <v>134</v>
      </c>
      <c r="C118" s="96">
        <v>0.18</v>
      </c>
      <c r="D118" s="101"/>
      <c r="E118" s="102"/>
      <c r="F118" s="95"/>
      <c r="G118" s="93"/>
      <c r="H118" s="93"/>
      <c r="I118" s="93"/>
      <c r="J118" s="103"/>
      <c r="K118" s="103"/>
      <c r="L118" s="89">
        <f>L117*C118</f>
        <v>0</v>
      </c>
    </row>
    <row r="119" spans="2:12" ht="13.5">
      <c r="B119" s="97" t="s">
        <v>148</v>
      </c>
      <c r="C119" s="104"/>
      <c r="D119" s="104"/>
      <c r="E119" s="104"/>
      <c r="F119" s="104"/>
      <c r="G119" s="105"/>
      <c r="H119" s="105"/>
      <c r="I119" s="105"/>
      <c r="J119" s="105"/>
      <c r="K119" s="105"/>
      <c r="L119" s="106">
        <f>L118+L117</f>
        <v>0</v>
      </c>
    </row>
    <row r="120" ht="13.5">
      <c r="L120" s="108"/>
    </row>
    <row r="122" ht="13.5">
      <c r="L122" s="107"/>
    </row>
    <row r="127" ht="13.5">
      <c r="L127" s="107"/>
    </row>
  </sheetData>
  <sheetProtection/>
  <mergeCells count="10">
    <mergeCell ref="A9:A10"/>
    <mergeCell ref="D9:E9"/>
    <mergeCell ref="F9:G9"/>
    <mergeCell ref="B65:E65"/>
    <mergeCell ref="B91:E91"/>
    <mergeCell ref="L9:L10"/>
    <mergeCell ref="B12:E12"/>
    <mergeCell ref="H9:I9"/>
    <mergeCell ref="J9:K9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5"/>
  <sheetViews>
    <sheetView zoomScalePageLayoutView="0" workbookViewId="0" topLeftCell="A9">
      <selection activeCell="J14" sqref="J14:J136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308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49" t="s">
        <v>10</v>
      </c>
      <c r="B10" s="127"/>
      <c r="C10" s="70"/>
      <c r="D10" s="551" t="s">
        <v>2</v>
      </c>
      <c r="E10" s="552"/>
      <c r="F10" s="553" t="s">
        <v>3</v>
      </c>
      <c r="G10" s="554"/>
      <c r="H10" s="555" t="s">
        <v>4</v>
      </c>
      <c r="I10" s="556"/>
      <c r="J10" s="555" t="s">
        <v>126</v>
      </c>
      <c r="K10" s="556"/>
      <c r="L10" s="557" t="s">
        <v>151</v>
      </c>
    </row>
    <row r="11" spans="1:12" ht="72" customHeight="1">
      <c r="A11" s="550"/>
      <c r="B11" s="85" t="s">
        <v>11</v>
      </c>
      <c r="C11" s="86" t="s">
        <v>1</v>
      </c>
      <c r="D11" s="125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58"/>
    </row>
    <row r="12" spans="1:12" ht="13.5">
      <c r="A12" s="75" t="s">
        <v>8</v>
      </c>
      <c r="B12" s="124">
        <v>2</v>
      </c>
      <c r="C12" s="126">
        <v>3</v>
      </c>
      <c r="D12" s="292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5.75">
      <c r="A13" s="424"/>
      <c r="B13" s="429" t="s">
        <v>463</v>
      </c>
      <c r="C13" s="425"/>
      <c r="D13" s="426"/>
      <c r="E13" s="427"/>
      <c r="F13" s="425"/>
      <c r="G13" s="427"/>
      <c r="H13" s="425"/>
      <c r="I13" s="427"/>
      <c r="J13" s="427"/>
      <c r="K13" s="427"/>
      <c r="L13" s="428"/>
    </row>
    <row r="14" spans="1:12" ht="27">
      <c r="A14" s="430">
        <v>1</v>
      </c>
      <c r="B14" s="140" t="s">
        <v>464</v>
      </c>
      <c r="C14" s="138" t="s">
        <v>121</v>
      </c>
      <c r="D14" s="402"/>
      <c r="E14" s="142">
        <v>8.52</v>
      </c>
      <c r="F14" s="242"/>
      <c r="G14" s="77"/>
      <c r="H14" s="76"/>
      <c r="I14" s="77"/>
      <c r="J14" s="77"/>
      <c r="K14" s="77"/>
      <c r="L14" s="75"/>
    </row>
    <row r="15" spans="1:12" ht="13.5">
      <c r="A15" s="431"/>
      <c r="B15" s="238" t="s">
        <v>149</v>
      </c>
      <c r="C15" s="90" t="s">
        <v>0</v>
      </c>
      <c r="D15" s="58">
        <v>1</v>
      </c>
      <c r="E15" s="89">
        <f>E14*D15</f>
        <v>8.52</v>
      </c>
      <c r="F15" s="89"/>
      <c r="G15" s="89"/>
      <c r="H15" s="89"/>
      <c r="I15" s="89">
        <f>H15*E15</f>
        <v>0</v>
      </c>
      <c r="J15" s="89"/>
      <c r="K15" s="89"/>
      <c r="L15" s="89">
        <f>K15+I15+G15</f>
        <v>0</v>
      </c>
    </row>
    <row r="16" spans="1:12" ht="27">
      <c r="A16" s="430">
        <v>2</v>
      </c>
      <c r="B16" s="140" t="s">
        <v>465</v>
      </c>
      <c r="C16" s="138" t="s">
        <v>121</v>
      </c>
      <c r="D16" s="135"/>
      <c r="E16" s="142">
        <v>134.44</v>
      </c>
      <c r="F16" s="403"/>
      <c r="G16" s="403"/>
      <c r="H16" s="403"/>
      <c r="I16" s="403"/>
      <c r="J16" s="403"/>
      <c r="K16" s="403"/>
      <c r="L16" s="403"/>
    </row>
    <row r="17" spans="1:12" ht="13.5">
      <c r="A17" s="424"/>
      <c r="B17" s="238" t="s">
        <v>149</v>
      </c>
      <c r="C17" s="90" t="s">
        <v>0</v>
      </c>
      <c r="D17" s="58">
        <v>1</v>
      </c>
      <c r="E17" s="89">
        <f>E16*D17</f>
        <v>134.44</v>
      </c>
      <c r="F17" s="89"/>
      <c r="G17" s="89"/>
      <c r="H17" s="89"/>
      <c r="I17" s="89">
        <f>H17*E17</f>
        <v>0</v>
      </c>
      <c r="J17" s="89"/>
      <c r="K17" s="89"/>
      <c r="L17" s="89">
        <f>K17+I17+G17</f>
        <v>0</v>
      </c>
    </row>
    <row r="18" spans="1:12" ht="13.5">
      <c r="A18" s="424"/>
      <c r="B18" s="233" t="s">
        <v>203</v>
      </c>
      <c r="C18" s="82" t="s">
        <v>168</v>
      </c>
      <c r="D18" s="143"/>
      <c r="E18" s="120">
        <v>3</v>
      </c>
      <c r="F18" s="120"/>
      <c r="G18" s="120"/>
      <c r="H18" s="120"/>
      <c r="I18" s="120"/>
      <c r="J18" s="120"/>
      <c r="K18" s="120">
        <f>J18*E18</f>
        <v>0</v>
      </c>
      <c r="L18" s="120">
        <f>K18</f>
        <v>0</v>
      </c>
    </row>
    <row r="19" spans="1:12" ht="27">
      <c r="A19" s="430">
        <v>3</v>
      </c>
      <c r="B19" s="140" t="s">
        <v>466</v>
      </c>
      <c r="C19" s="138" t="s">
        <v>139</v>
      </c>
      <c r="D19" s="402"/>
      <c r="E19" s="142">
        <v>1</v>
      </c>
      <c r="F19" s="76"/>
      <c r="G19" s="77"/>
      <c r="H19" s="76"/>
      <c r="I19" s="77"/>
      <c r="J19" s="77"/>
      <c r="K19" s="77"/>
      <c r="L19" s="75"/>
    </row>
    <row r="20" spans="1:12" ht="13.5">
      <c r="A20" s="424"/>
      <c r="B20" s="238" t="s">
        <v>149</v>
      </c>
      <c r="C20" s="90" t="s">
        <v>0</v>
      </c>
      <c r="D20" s="58">
        <v>1</v>
      </c>
      <c r="E20" s="89">
        <f>E19*D20</f>
        <v>1</v>
      </c>
      <c r="F20" s="89"/>
      <c r="G20" s="89"/>
      <c r="H20" s="89"/>
      <c r="I20" s="89">
        <f>H20*E20</f>
        <v>0</v>
      </c>
      <c r="J20" s="89"/>
      <c r="K20" s="89"/>
      <c r="L20" s="89">
        <f>K20+I20+G20</f>
        <v>0</v>
      </c>
    </row>
    <row r="21" spans="1:12" ht="13.5">
      <c r="A21" s="424"/>
      <c r="B21" s="233" t="s">
        <v>189</v>
      </c>
      <c r="C21" s="82" t="s">
        <v>168</v>
      </c>
      <c r="D21" s="143"/>
      <c r="E21" s="120">
        <v>1</v>
      </c>
      <c r="F21" s="120"/>
      <c r="G21" s="120"/>
      <c r="H21" s="120"/>
      <c r="I21" s="120"/>
      <c r="J21" s="120"/>
      <c r="K21" s="120">
        <f>J21*E21</f>
        <v>0</v>
      </c>
      <c r="L21" s="120">
        <f>K21</f>
        <v>0</v>
      </c>
    </row>
    <row r="22" spans="1:12" ht="27">
      <c r="A22" s="430">
        <v>4</v>
      </c>
      <c r="B22" s="140" t="s">
        <v>467</v>
      </c>
      <c r="C22" s="138" t="s">
        <v>139</v>
      </c>
      <c r="D22" s="402"/>
      <c r="E22" s="142">
        <v>1</v>
      </c>
      <c r="F22" s="76"/>
      <c r="G22" s="77"/>
      <c r="H22" s="76"/>
      <c r="I22" s="77"/>
      <c r="J22" s="77"/>
      <c r="K22" s="77"/>
      <c r="L22" s="75"/>
    </row>
    <row r="23" spans="1:12" ht="13.5">
      <c r="A23" s="424"/>
      <c r="B23" s="238" t="s">
        <v>149</v>
      </c>
      <c r="C23" s="90" t="s">
        <v>0</v>
      </c>
      <c r="D23" s="58">
        <v>1</v>
      </c>
      <c r="E23" s="89">
        <f>E22*D23</f>
        <v>1</v>
      </c>
      <c r="F23" s="89"/>
      <c r="G23" s="89"/>
      <c r="H23" s="89"/>
      <c r="I23" s="89">
        <f>H23*E23</f>
        <v>0</v>
      </c>
      <c r="J23" s="89"/>
      <c r="K23" s="89"/>
      <c r="L23" s="89">
        <f>K23+I23+G23</f>
        <v>0</v>
      </c>
    </row>
    <row r="24" spans="1:12" ht="13.5">
      <c r="A24" s="424"/>
      <c r="B24" s="233" t="s">
        <v>203</v>
      </c>
      <c r="C24" s="82" t="s">
        <v>168</v>
      </c>
      <c r="D24" s="143"/>
      <c r="E24" s="120">
        <v>1</v>
      </c>
      <c r="F24" s="120"/>
      <c r="G24" s="120"/>
      <c r="H24" s="120"/>
      <c r="I24" s="120"/>
      <c r="J24" s="120"/>
      <c r="K24" s="120">
        <f>J24*E24</f>
        <v>0</v>
      </c>
      <c r="L24" s="120">
        <f>K24</f>
        <v>0</v>
      </c>
    </row>
    <row r="25" spans="1:12" ht="27">
      <c r="A25" s="430">
        <v>5</v>
      </c>
      <c r="B25" s="235" t="s">
        <v>468</v>
      </c>
      <c r="C25" s="203" t="s">
        <v>124</v>
      </c>
      <c r="D25" s="286"/>
      <c r="E25" s="204">
        <v>43</v>
      </c>
      <c r="F25" s="120"/>
      <c r="G25" s="120"/>
      <c r="H25" s="120"/>
      <c r="I25" s="120"/>
      <c r="J25" s="120"/>
      <c r="K25" s="120"/>
      <c r="L25" s="120"/>
    </row>
    <row r="26" spans="1:12" ht="13.5">
      <c r="A26" s="424"/>
      <c r="B26" s="238" t="s">
        <v>149</v>
      </c>
      <c r="C26" s="131" t="s">
        <v>0</v>
      </c>
      <c r="D26" s="169">
        <v>1</v>
      </c>
      <c r="E26" s="120">
        <f>E25*D26</f>
        <v>43</v>
      </c>
      <c r="F26" s="89"/>
      <c r="G26" s="89"/>
      <c r="H26" s="89"/>
      <c r="I26" s="89">
        <f>H26*E26</f>
        <v>0</v>
      </c>
      <c r="J26" s="89"/>
      <c r="K26" s="89"/>
      <c r="L26" s="89">
        <f>K26+I26+G26</f>
        <v>0</v>
      </c>
    </row>
    <row r="27" spans="1:12" ht="40.5">
      <c r="A27" s="430">
        <v>6</v>
      </c>
      <c r="B27" s="140" t="s">
        <v>416</v>
      </c>
      <c r="C27" s="138" t="s">
        <v>135</v>
      </c>
      <c r="D27" s="402"/>
      <c r="E27" s="142">
        <v>27.4</v>
      </c>
      <c r="F27" s="76"/>
      <c r="G27" s="77"/>
      <c r="H27" s="76"/>
      <c r="I27" s="77"/>
      <c r="J27" s="77"/>
      <c r="K27" s="77"/>
      <c r="L27" s="75"/>
    </row>
    <row r="28" spans="1:12" ht="13.5">
      <c r="A28" s="424"/>
      <c r="B28" s="355" t="s">
        <v>191</v>
      </c>
      <c r="C28" s="404" t="s">
        <v>0</v>
      </c>
      <c r="D28" s="356">
        <v>1</v>
      </c>
      <c r="E28" s="356">
        <f>E27*D28</f>
        <v>27.4</v>
      </c>
      <c r="F28" s="356"/>
      <c r="G28" s="358"/>
      <c r="H28" s="356"/>
      <c r="I28" s="358">
        <f>H28*E28</f>
        <v>0</v>
      </c>
      <c r="J28" s="356"/>
      <c r="K28" s="356"/>
      <c r="L28" s="324">
        <f>K28+I28+G28</f>
        <v>0</v>
      </c>
    </row>
    <row r="29" spans="1:12" ht="13.5">
      <c r="A29" s="424"/>
      <c r="B29" s="386" t="s">
        <v>417</v>
      </c>
      <c r="C29" s="232" t="s">
        <v>129</v>
      </c>
      <c r="D29" s="143">
        <v>1.75</v>
      </c>
      <c r="E29" s="407">
        <f>E27*D29</f>
        <v>47.949999999999996</v>
      </c>
      <c r="F29" s="232"/>
      <c r="G29" s="407"/>
      <c r="H29" s="232"/>
      <c r="I29" s="231"/>
      <c r="J29" s="407"/>
      <c r="K29" s="407">
        <f>J29*E29</f>
        <v>0</v>
      </c>
      <c r="L29" s="407">
        <f>K29</f>
        <v>0</v>
      </c>
    </row>
    <row r="30" spans="1:12" ht="59.25" customHeight="1">
      <c r="A30" s="430">
        <v>7</v>
      </c>
      <c r="B30" s="235" t="s">
        <v>481</v>
      </c>
      <c r="C30" s="203" t="s">
        <v>470</v>
      </c>
      <c r="D30" s="286"/>
      <c r="E30" s="204">
        <v>2</v>
      </c>
      <c r="F30" s="120"/>
      <c r="G30" s="120"/>
      <c r="H30" s="120"/>
      <c r="I30" s="120"/>
      <c r="J30" s="120"/>
      <c r="K30" s="120"/>
      <c r="L30" s="120"/>
    </row>
    <row r="31" spans="1:12" ht="13.5">
      <c r="A31" s="424"/>
      <c r="B31" s="355" t="s">
        <v>191</v>
      </c>
      <c r="C31" s="404" t="s">
        <v>0</v>
      </c>
      <c r="D31" s="356">
        <v>1</v>
      </c>
      <c r="E31" s="356">
        <f>E30*D31</f>
        <v>2</v>
      </c>
      <c r="F31" s="356"/>
      <c r="G31" s="358"/>
      <c r="H31" s="356"/>
      <c r="I31" s="358">
        <f>H31*E31</f>
        <v>0</v>
      </c>
      <c r="J31" s="356"/>
      <c r="K31" s="356"/>
      <c r="L31" s="324">
        <f>K31+I31+G31</f>
        <v>0</v>
      </c>
    </row>
    <row r="32" spans="1:12" ht="13.5">
      <c r="A32" s="424"/>
      <c r="B32" s="141" t="s">
        <v>469</v>
      </c>
      <c r="C32" s="403" t="s">
        <v>0</v>
      </c>
      <c r="D32" s="88">
        <v>1</v>
      </c>
      <c r="E32" s="403">
        <f>E30*D32</f>
        <v>2</v>
      </c>
      <c r="F32" s="76"/>
      <c r="G32" s="403"/>
      <c r="H32" s="76"/>
      <c r="I32" s="77"/>
      <c r="J32" s="403"/>
      <c r="K32" s="403">
        <f>J32*E32</f>
        <v>0</v>
      </c>
      <c r="L32" s="403">
        <f>K32</f>
        <v>0</v>
      </c>
    </row>
    <row r="33" spans="1:12" ht="18" customHeight="1">
      <c r="A33" s="319"/>
      <c r="B33" s="562" t="s">
        <v>471</v>
      </c>
      <c r="C33" s="562"/>
      <c r="D33" s="562"/>
      <c r="E33" s="562"/>
      <c r="F33" s="196"/>
      <c r="G33" s="197"/>
      <c r="H33" s="198"/>
      <c r="I33" s="197"/>
      <c r="J33" s="197"/>
      <c r="K33" s="197"/>
      <c r="L33" s="199"/>
    </row>
    <row r="34" spans="1:12" ht="42" customHeight="1">
      <c r="A34" s="118">
        <v>1</v>
      </c>
      <c r="B34" s="140" t="s">
        <v>419</v>
      </c>
      <c r="C34" s="138" t="s">
        <v>135</v>
      </c>
      <c r="D34" s="402"/>
      <c r="E34" s="142">
        <v>102</v>
      </c>
      <c r="F34" s="76"/>
      <c r="G34" s="77"/>
      <c r="H34" s="76"/>
      <c r="I34" s="77"/>
      <c r="J34" s="77"/>
      <c r="K34" s="77"/>
      <c r="L34" s="75"/>
    </row>
    <row r="35" spans="1:12" ht="13.5" customHeight="1">
      <c r="A35" s="161"/>
      <c r="B35" s="355" t="s">
        <v>152</v>
      </c>
      <c r="C35" s="404" t="s">
        <v>138</v>
      </c>
      <c r="D35" s="356">
        <v>0.1</v>
      </c>
      <c r="E35" s="356">
        <f>E34*D35</f>
        <v>10.200000000000001</v>
      </c>
      <c r="F35" s="356"/>
      <c r="G35" s="358"/>
      <c r="H35" s="356"/>
      <c r="I35" s="358"/>
      <c r="J35" s="356"/>
      <c r="K35" s="356">
        <f>J35*E35</f>
        <v>0</v>
      </c>
      <c r="L35" s="324">
        <f>K35+I35+G35</f>
        <v>0</v>
      </c>
    </row>
    <row r="36" spans="1:12" ht="13.5" customHeight="1">
      <c r="A36" s="161"/>
      <c r="B36" s="141" t="s">
        <v>417</v>
      </c>
      <c r="C36" s="232" t="s">
        <v>129</v>
      </c>
      <c r="D36" s="143">
        <v>1.75</v>
      </c>
      <c r="E36" s="407">
        <f>E34*D36</f>
        <v>178.5</v>
      </c>
      <c r="F36" s="232"/>
      <c r="G36" s="407"/>
      <c r="H36" s="232"/>
      <c r="I36" s="231"/>
      <c r="J36" s="407"/>
      <c r="K36" s="407">
        <f>J36*E36</f>
        <v>0</v>
      </c>
      <c r="L36" s="407">
        <f>K36</f>
        <v>0</v>
      </c>
    </row>
    <row r="37" spans="1:12" ht="27">
      <c r="A37" s="118">
        <v>2</v>
      </c>
      <c r="B37" s="237" t="s">
        <v>304</v>
      </c>
      <c r="C37" s="56" t="s">
        <v>135</v>
      </c>
      <c r="D37" s="58"/>
      <c r="E37" s="57">
        <v>39</v>
      </c>
      <c r="F37" s="112"/>
      <c r="G37" s="58"/>
      <c r="H37" s="114"/>
      <c r="I37" s="58"/>
      <c r="J37" s="58"/>
      <c r="K37" s="58"/>
      <c r="L37" s="57"/>
    </row>
    <row r="38" spans="1:12" ht="13.5">
      <c r="A38" s="161"/>
      <c r="B38" s="159" t="s">
        <v>172</v>
      </c>
      <c r="C38" s="112" t="s">
        <v>138</v>
      </c>
      <c r="D38" s="112">
        <v>0.2</v>
      </c>
      <c r="E38" s="83">
        <f>E37*D38</f>
        <v>7.800000000000001</v>
      </c>
      <c r="F38" s="184"/>
      <c r="G38" s="83"/>
      <c r="H38" s="185"/>
      <c r="I38" s="83"/>
      <c r="J38" s="58"/>
      <c r="K38" s="83">
        <f>J38*E38</f>
        <v>0</v>
      </c>
      <c r="L38" s="89">
        <f>K38+I38+G38</f>
        <v>0</v>
      </c>
    </row>
    <row r="39" spans="1:12" ht="13.5">
      <c r="A39" s="161"/>
      <c r="B39" s="159" t="s">
        <v>303</v>
      </c>
      <c r="C39" s="112" t="s">
        <v>138</v>
      </c>
      <c r="D39" s="58">
        <v>0.3</v>
      </c>
      <c r="E39" s="146">
        <f>E37*D39</f>
        <v>11.7</v>
      </c>
      <c r="F39" s="188"/>
      <c r="G39" s="89"/>
      <c r="H39" s="189"/>
      <c r="I39" s="146"/>
      <c r="J39" s="146"/>
      <c r="K39" s="89">
        <f>J39*E39</f>
        <v>0</v>
      </c>
      <c r="L39" s="89">
        <f>K39+I39+G39</f>
        <v>0</v>
      </c>
    </row>
    <row r="40" spans="1:12" ht="13.5">
      <c r="A40" s="161"/>
      <c r="B40" s="151" t="s">
        <v>195</v>
      </c>
      <c r="C40" s="112" t="s">
        <v>135</v>
      </c>
      <c r="D40" s="112">
        <v>1.22</v>
      </c>
      <c r="E40" s="146">
        <f>E37*D40</f>
        <v>47.58</v>
      </c>
      <c r="F40" s="188"/>
      <c r="G40" s="89">
        <f>F40*E40</f>
        <v>0</v>
      </c>
      <c r="H40" s="189"/>
      <c r="I40" s="146"/>
      <c r="J40" s="146"/>
      <c r="K40" s="146"/>
      <c r="L40" s="89">
        <f>K40+I40+G40</f>
        <v>0</v>
      </c>
    </row>
    <row r="41" spans="1:12" ht="27">
      <c r="A41" s="118">
        <v>3</v>
      </c>
      <c r="B41" s="140" t="s">
        <v>474</v>
      </c>
      <c r="C41" s="138" t="s">
        <v>135</v>
      </c>
      <c r="D41" s="402"/>
      <c r="E41" s="142">
        <v>13.2</v>
      </c>
      <c r="F41" s="76"/>
      <c r="G41" s="77"/>
      <c r="H41" s="76"/>
      <c r="I41" s="77"/>
      <c r="J41" s="77"/>
      <c r="K41" s="77"/>
      <c r="L41" s="75"/>
    </row>
    <row r="42" spans="1:12" ht="13.5">
      <c r="A42" s="161"/>
      <c r="B42" s="355" t="s">
        <v>191</v>
      </c>
      <c r="C42" s="404" t="s">
        <v>0</v>
      </c>
      <c r="D42" s="356">
        <v>1</v>
      </c>
      <c r="E42" s="356">
        <f>E41*D42</f>
        <v>13.2</v>
      </c>
      <c r="F42" s="356"/>
      <c r="G42" s="358"/>
      <c r="H42" s="356"/>
      <c r="I42" s="358">
        <f>H42*E42</f>
        <v>0</v>
      </c>
      <c r="J42" s="356"/>
      <c r="K42" s="356"/>
      <c r="L42" s="324">
        <f>K42+I42+G42</f>
        <v>0</v>
      </c>
    </row>
    <row r="43" spans="1:12" ht="13.5">
      <c r="A43" s="161"/>
      <c r="B43" s="386" t="s">
        <v>170</v>
      </c>
      <c r="C43" s="232" t="s">
        <v>135</v>
      </c>
      <c r="D43" s="143">
        <v>1.02</v>
      </c>
      <c r="E43" s="407">
        <f>E41*D43</f>
        <v>13.463999999999999</v>
      </c>
      <c r="F43" s="232"/>
      <c r="G43" s="407">
        <f>F43*E43</f>
        <v>0</v>
      </c>
      <c r="H43" s="232"/>
      <c r="I43" s="231"/>
      <c r="J43" s="407"/>
      <c r="K43" s="407"/>
      <c r="L43" s="407">
        <f>G43</f>
        <v>0</v>
      </c>
    </row>
    <row r="44" spans="1:12" ht="13.5">
      <c r="A44" s="432"/>
      <c r="B44" s="159" t="s">
        <v>147</v>
      </c>
      <c r="C44" s="112" t="s">
        <v>0</v>
      </c>
      <c r="D44" s="58">
        <v>1</v>
      </c>
      <c r="E44" s="58">
        <f>E42*D44</f>
        <v>13.2</v>
      </c>
      <c r="F44" s="58"/>
      <c r="G44" s="58"/>
      <c r="H44" s="58"/>
      <c r="I44" s="58"/>
      <c r="J44" s="58"/>
      <c r="K44" s="58">
        <f>J44*E44</f>
        <v>0</v>
      </c>
      <c r="L44" s="58">
        <f>K44+I44+G44</f>
        <v>0</v>
      </c>
    </row>
    <row r="45" spans="1:12" ht="54">
      <c r="A45" s="118">
        <v>4</v>
      </c>
      <c r="B45" s="299" t="s">
        <v>472</v>
      </c>
      <c r="C45" s="171" t="s">
        <v>135</v>
      </c>
      <c r="D45" s="173"/>
      <c r="E45" s="173">
        <v>38.35</v>
      </c>
      <c r="F45" s="154"/>
      <c r="G45" s="154"/>
      <c r="H45" s="154"/>
      <c r="I45" s="154"/>
      <c r="J45" s="154"/>
      <c r="K45" s="154"/>
      <c r="L45" s="169"/>
    </row>
    <row r="46" spans="1:12" ht="13.5">
      <c r="A46" s="285"/>
      <c r="B46" s="313" t="s">
        <v>149</v>
      </c>
      <c r="C46" s="90" t="s">
        <v>0</v>
      </c>
      <c r="D46" s="58">
        <v>1</v>
      </c>
      <c r="E46" s="89">
        <f>E45*D46</f>
        <v>38.35</v>
      </c>
      <c r="F46" s="117"/>
      <c r="G46" s="89"/>
      <c r="H46" s="89"/>
      <c r="I46" s="89">
        <f>H46*E46</f>
        <v>0</v>
      </c>
      <c r="J46" s="89"/>
      <c r="K46" s="89"/>
      <c r="L46" s="89">
        <f aca="true" t="shared" si="0" ref="L46:L51">K46+I46+G46</f>
        <v>0</v>
      </c>
    </row>
    <row r="47" spans="1:12" ht="13.5">
      <c r="A47" s="285"/>
      <c r="B47" s="300" t="s">
        <v>473</v>
      </c>
      <c r="C47" s="109" t="s">
        <v>135</v>
      </c>
      <c r="D47" s="154">
        <v>1.02</v>
      </c>
      <c r="E47" s="154">
        <f>E45*D47</f>
        <v>39.117000000000004</v>
      </c>
      <c r="F47" s="58"/>
      <c r="G47" s="154">
        <f>F47*E47</f>
        <v>0</v>
      </c>
      <c r="H47" s="154"/>
      <c r="I47" s="154"/>
      <c r="J47" s="154"/>
      <c r="K47" s="154"/>
      <c r="L47" s="89">
        <f t="shared" si="0"/>
        <v>0</v>
      </c>
    </row>
    <row r="48" spans="1:12" ht="13.5">
      <c r="A48" s="285"/>
      <c r="B48" s="159" t="s">
        <v>147</v>
      </c>
      <c r="C48" s="112" t="s">
        <v>0</v>
      </c>
      <c r="D48" s="58">
        <v>1</v>
      </c>
      <c r="E48" s="58">
        <f>E45*D48</f>
        <v>38.35</v>
      </c>
      <c r="F48" s="58"/>
      <c r="G48" s="154"/>
      <c r="H48" s="58"/>
      <c r="I48" s="58"/>
      <c r="J48" s="58"/>
      <c r="K48" s="58">
        <f>J48*E48</f>
        <v>0</v>
      </c>
      <c r="L48" s="89">
        <f t="shared" si="0"/>
        <v>0</v>
      </c>
    </row>
    <row r="49" spans="1:12" ht="13.5">
      <c r="A49" s="285"/>
      <c r="B49" s="160" t="s">
        <v>184</v>
      </c>
      <c r="C49" s="152" t="s">
        <v>129</v>
      </c>
      <c r="D49" s="152" t="s">
        <v>130</v>
      </c>
      <c r="E49" s="150">
        <v>3.01</v>
      </c>
      <c r="F49" s="150"/>
      <c r="G49" s="150">
        <f>F49*E49</f>
        <v>0</v>
      </c>
      <c r="H49" s="150"/>
      <c r="I49" s="150"/>
      <c r="J49" s="150"/>
      <c r="K49" s="150"/>
      <c r="L49" s="58">
        <f t="shared" si="0"/>
        <v>0</v>
      </c>
    </row>
    <row r="50" spans="1:12" ht="13.5">
      <c r="A50" s="285"/>
      <c r="B50" s="160" t="s">
        <v>185</v>
      </c>
      <c r="C50" s="152" t="s">
        <v>129</v>
      </c>
      <c r="D50" s="152" t="s">
        <v>130</v>
      </c>
      <c r="E50" s="150">
        <v>0.14</v>
      </c>
      <c r="F50" s="150"/>
      <c r="G50" s="150">
        <f>F50*E50</f>
        <v>0</v>
      </c>
      <c r="H50" s="150"/>
      <c r="I50" s="150"/>
      <c r="J50" s="150"/>
      <c r="K50" s="150"/>
      <c r="L50" s="58">
        <f t="shared" si="0"/>
        <v>0</v>
      </c>
    </row>
    <row r="51" spans="1:12" ht="13.5">
      <c r="A51" s="285"/>
      <c r="B51" s="163" t="s">
        <v>123</v>
      </c>
      <c r="C51" s="112" t="s">
        <v>0</v>
      </c>
      <c r="D51" s="58">
        <v>0.9</v>
      </c>
      <c r="E51" s="58">
        <f>E45*D51</f>
        <v>34.515</v>
      </c>
      <c r="F51" s="58"/>
      <c r="G51" s="58">
        <f>F51*E51</f>
        <v>0</v>
      </c>
      <c r="H51" s="58"/>
      <c r="I51" s="58"/>
      <c r="J51" s="58"/>
      <c r="K51" s="58"/>
      <c r="L51" s="58">
        <f t="shared" si="0"/>
        <v>0</v>
      </c>
    </row>
    <row r="52" spans="1:12" ht="15.75">
      <c r="A52" s="137"/>
      <c r="B52" s="561" t="s">
        <v>377</v>
      </c>
      <c r="C52" s="561"/>
      <c r="D52" s="561"/>
      <c r="E52" s="561"/>
      <c r="F52" s="78"/>
      <c r="G52" s="79"/>
      <c r="H52" s="80"/>
      <c r="I52" s="79"/>
      <c r="J52" s="79"/>
      <c r="K52" s="79"/>
      <c r="L52" s="81"/>
    </row>
    <row r="53" spans="1:12" ht="27">
      <c r="A53" s="295" t="s">
        <v>8</v>
      </c>
      <c r="B53" s="418" t="s">
        <v>374</v>
      </c>
      <c r="C53" s="419" t="s">
        <v>135</v>
      </c>
      <c r="D53" s="420"/>
      <c r="E53" s="420">
        <v>3</v>
      </c>
      <c r="F53" s="123"/>
      <c r="G53" s="421"/>
      <c r="H53" s="421"/>
      <c r="I53" s="421"/>
      <c r="J53" s="421"/>
      <c r="K53" s="421"/>
      <c r="L53" s="421"/>
    </row>
    <row r="54" spans="1:12" ht="13.5">
      <c r="A54" s="364"/>
      <c r="B54" s="291" t="s">
        <v>191</v>
      </c>
      <c r="C54" s="90" t="s">
        <v>0</v>
      </c>
      <c r="D54" s="152">
        <v>1</v>
      </c>
      <c r="E54" s="150">
        <f>E53*D54</f>
        <v>3</v>
      </c>
      <c r="F54" s="150"/>
      <c r="G54" s="150"/>
      <c r="H54" s="150"/>
      <c r="I54" s="150">
        <f>H54*E54</f>
        <v>0</v>
      </c>
      <c r="J54" s="150"/>
      <c r="K54" s="150"/>
      <c r="L54" s="58">
        <f aca="true" t="shared" si="1" ref="L54:L69">K54+I54+G54</f>
        <v>0</v>
      </c>
    </row>
    <row r="55" spans="1:12" ht="13.5">
      <c r="A55" s="364"/>
      <c r="B55" s="162" t="s">
        <v>144</v>
      </c>
      <c r="C55" s="112" t="s">
        <v>135</v>
      </c>
      <c r="D55" s="110">
        <v>1.02</v>
      </c>
      <c r="E55" s="58">
        <f>E53*D55</f>
        <v>3.06</v>
      </c>
      <c r="F55" s="58"/>
      <c r="G55" s="58">
        <f>F55*E55</f>
        <v>0</v>
      </c>
      <c r="H55" s="58"/>
      <c r="I55" s="58"/>
      <c r="J55" s="58"/>
      <c r="K55" s="58"/>
      <c r="L55" s="58">
        <f t="shared" si="1"/>
        <v>0</v>
      </c>
    </row>
    <row r="56" spans="1:12" ht="13.5">
      <c r="A56" s="364"/>
      <c r="B56" s="159" t="s">
        <v>142</v>
      </c>
      <c r="C56" s="152" t="s">
        <v>121</v>
      </c>
      <c r="D56" s="110">
        <v>2.64</v>
      </c>
      <c r="E56" s="150">
        <f>E53*D56</f>
        <v>7.92</v>
      </c>
      <c r="F56" s="150"/>
      <c r="G56" s="58">
        <f>F56*E56</f>
        <v>0</v>
      </c>
      <c r="H56" s="150"/>
      <c r="I56" s="150"/>
      <c r="J56" s="150"/>
      <c r="K56" s="150"/>
      <c r="L56" s="58">
        <f t="shared" si="1"/>
        <v>0</v>
      </c>
    </row>
    <row r="57" spans="1:12" ht="13.5">
      <c r="A57" s="364"/>
      <c r="B57" s="159" t="s">
        <v>143</v>
      </c>
      <c r="C57" s="152" t="s">
        <v>135</v>
      </c>
      <c r="D57" s="110">
        <v>0.08</v>
      </c>
      <c r="E57" s="150">
        <f>E53*D57</f>
        <v>0.24</v>
      </c>
      <c r="F57" s="150"/>
      <c r="G57" s="58">
        <f>F57*E57</f>
        <v>0</v>
      </c>
      <c r="H57" s="150"/>
      <c r="I57" s="150"/>
      <c r="J57" s="150"/>
      <c r="K57" s="150"/>
      <c r="L57" s="58">
        <f t="shared" si="1"/>
        <v>0</v>
      </c>
    </row>
    <row r="58" spans="1:12" ht="13.5">
      <c r="A58" s="364"/>
      <c r="B58" s="160" t="s">
        <v>184</v>
      </c>
      <c r="C58" s="152" t="s">
        <v>129</v>
      </c>
      <c r="D58" s="152" t="s">
        <v>130</v>
      </c>
      <c r="E58" s="150">
        <v>0.1</v>
      </c>
      <c r="F58" s="150"/>
      <c r="G58" s="150">
        <f>F58*E58</f>
        <v>0</v>
      </c>
      <c r="H58" s="150"/>
      <c r="I58" s="150"/>
      <c r="J58" s="150"/>
      <c r="K58" s="150"/>
      <c r="L58" s="150">
        <f t="shared" si="1"/>
        <v>0</v>
      </c>
    </row>
    <row r="59" spans="1:12" ht="13.5">
      <c r="A59" s="364"/>
      <c r="B59" s="163" t="s">
        <v>123</v>
      </c>
      <c r="C59" s="119" t="s">
        <v>0</v>
      </c>
      <c r="D59" s="169">
        <v>0.93</v>
      </c>
      <c r="E59" s="169">
        <f>E53*D59</f>
        <v>2.79</v>
      </c>
      <c r="F59" s="169"/>
      <c r="G59" s="169">
        <f>F59*E59</f>
        <v>0</v>
      </c>
      <c r="H59" s="58"/>
      <c r="I59" s="58"/>
      <c r="J59" s="58"/>
      <c r="K59" s="58"/>
      <c r="L59" s="58">
        <f t="shared" si="1"/>
        <v>0</v>
      </c>
    </row>
    <row r="60" spans="1:12" ht="40.5">
      <c r="A60" s="294" t="s">
        <v>137</v>
      </c>
      <c r="B60" s="299" t="s">
        <v>378</v>
      </c>
      <c r="C60" s="171" t="s">
        <v>124</v>
      </c>
      <c r="D60" s="173"/>
      <c r="E60" s="173">
        <v>22</v>
      </c>
      <c r="F60" s="171"/>
      <c r="G60" s="173"/>
      <c r="H60" s="169"/>
      <c r="I60" s="169"/>
      <c r="J60" s="169"/>
      <c r="K60" s="169"/>
      <c r="L60" s="58"/>
    </row>
    <row r="61" spans="1:12" ht="13.5">
      <c r="A61" s="364"/>
      <c r="B61" s="291" t="s">
        <v>191</v>
      </c>
      <c r="C61" s="90" t="s">
        <v>0</v>
      </c>
      <c r="D61" s="152">
        <v>1</v>
      </c>
      <c r="E61" s="150">
        <f>E60*D61</f>
        <v>22</v>
      </c>
      <c r="F61" s="150"/>
      <c r="G61" s="150"/>
      <c r="H61" s="150"/>
      <c r="I61" s="150">
        <f>H61*E61</f>
        <v>0</v>
      </c>
      <c r="J61" s="150"/>
      <c r="K61" s="150"/>
      <c r="L61" s="58">
        <f t="shared" si="1"/>
        <v>0</v>
      </c>
    </row>
    <row r="62" spans="1:12" ht="13.5">
      <c r="A62" s="364"/>
      <c r="B62" s="162" t="s">
        <v>375</v>
      </c>
      <c r="C62" s="112" t="s">
        <v>121</v>
      </c>
      <c r="D62" s="110">
        <v>0.3</v>
      </c>
      <c r="E62" s="58">
        <f>E60*D62</f>
        <v>6.6</v>
      </c>
      <c r="F62" s="58"/>
      <c r="G62" s="58">
        <f>F62*E62</f>
        <v>0</v>
      </c>
      <c r="H62" s="58"/>
      <c r="I62" s="58"/>
      <c r="J62" s="58"/>
      <c r="K62" s="58"/>
      <c r="L62" s="58">
        <f t="shared" si="1"/>
        <v>0</v>
      </c>
    </row>
    <row r="63" spans="1:12" ht="13.5">
      <c r="A63" s="364"/>
      <c r="B63" s="159" t="s">
        <v>376</v>
      </c>
      <c r="C63" s="152" t="s">
        <v>124</v>
      </c>
      <c r="D63" s="110">
        <v>1.05</v>
      </c>
      <c r="E63" s="150">
        <f>E60*D63</f>
        <v>23.1</v>
      </c>
      <c r="F63" s="150"/>
      <c r="G63" s="58">
        <f>F63*E63</f>
        <v>0</v>
      </c>
      <c r="H63" s="150"/>
      <c r="I63" s="150"/>
      <c r="J63" s="150"/>
      <c r="K63" s="150"/>
      <c r="L63" s="58">
        <f t="shared" si="1"/>
        <v>0</v>
      </c>
    </row>
    <row r="64" spans="1:12" ht="13.5">
      <c r="A64" s="364"/>
      <c r="B64" s="163" t="s">
        <v>123</v>
      </c>
      <c r="C64" s="119" t="s">
        <v>0</v>
      </c>
      <c r="D64" s="169">
        <v>25</v>
      </c>
      <c r="E64" s="169">
        <f>E59*D64</f>
        <v>69.75</v>
      </c>
      <c r="F64" s="169"/>
      <c r="G64" s="169">
        <f>F64*E64</f>
        <v>0</v>
      </c>
      <c r="H64" s="58"/>
      <c r="I64" s="58"/>
      <c r="J64" s="58"/>
      <c r="K64" s="58"/>
      <c r="L64" s="58">
        <f t="shared" si="1"/>
        <v>0</v>
      </c>
    </row>
    <row r="65" spans="1:12" ht="27">
      <c r="A65" s="294" t="s">
        <v>128</v>
      </c>
      <c r="B65" s="299" t="s">
        <v>379</v>
      </c>
      <c r="C65" s="171" t="s">
        <v>121</v>
      </c>
      <c r="D65" s="173"/>
      <c r="E65" s="173">
        <v>8.98</v>
      </c>
      <c r="F65" s="119"/>
      <c r="G65" s="169"/>
      <c r="H65" s="169"/>
      <c r="I65" s="169"/>
      <c r="J65" s="169"/>
      <c r="K65" s="169"/>
      <c r="L65" s="58"/>
    </row>
    <row r="66" spans="1:12" ht="13.5">
      <c r="A66" s="364"/>
      <c r="B66" s="291" t="s">
        <v>191</v>
      </c>
      <c r="C66" s="90" t="s">
        <v>0</v>
      </c>
      <c r="D66" s="152">
        <v>1</v>
      </c>
      <c r="E66" s="150">
        <f>E65*D66</f>
        <v>8.98</v>
      </c>
      <c r="F66" s="150"/>
      <c r="G66" s="150"/>
      <c r="H66" s="150"/>
      <c r="I66" s="150">
        <f>H66*E66</f>
        <v>0</v>
      </c>
      <c r="J66" s="150"/>
      <c r="K66" s="150"/>
      <c r="L66" s="58">
        <f t="shared" si="1"/>
        <v>0</v>
      </c>
    </row>
    <row r="67" spans="1:12" ht="13.5">
      <c r="A67" s="364"/>
      <c r="B67" s="162" t="s">
        <v>300</v>
      </c>
      <c r="C67" s="112" t="s">
        <v>121</v>
      </c>
      <c r="D67" s="110">
        <v>10</v>
      </c>
      <c r="E67" s="58">
        <f>E65*D67</f>
        <v>89.80000000000001</v>
      </c>
      <c r="F67" s="58"/>
      <c r="G67" s="58">
        <f>F67*E67</f>
        <v>0</v>
      </c>
      <c r="H67" s="58"/>
      <c r="I67" s="58"/>
      <c r="J67" s="58"/>
      <c r="K67" s="58"/>
      <c r="L67" s="58">
        <f t="shared" si="1"/>
        <v>0</v>
      </c>
    </row>
    <row r="68" spans="1:12" ht="27">
      <c r="A68" s="364"/>
      <c r="B68" s="159" t="s">
        <v>341</v>
      </c>
      <c r="C68" s="112" t="s">
        <v>121</v>
      </c>
      <c r="D68" s="110">
        <v>1.05</v>
      </c>
      <c r="E68" s="58">
        <f>E65*D68</f>
        <v>9.429</v>
      </c>
      <c r="F68" s="58"/>
      <c r="G68" s="58">
        <f>F68*E68</f>
        <v>0</v>
      </c>
      <c r="H68" s="58"/>
      <c r="I68" s="58"/>
      <c r="J68" s="58"/>
      <c r="K68" s="58"/>
      <c r="L68" s="58">
        <f t="shared" si="1"/>
        <v>0</v>
      </c>
    </row>
    <row r="69" spans="1:12" ht="13.5">
      <c r="A69" s="364"/>
      <c r="B69" s="163" t="s">
        <v>123</v>
      </c>
      <c r="C69" s="119" t="s">
        <v>0</v>
      </c>
      <c r="D69" s="169">
        <v>0.2</v>
      </c>
      <c r="E69" s="169">
        <f>E61*D69</f>
        <v>4.4</v>
      </c>
      <c r="F69" s="169"/>
      <c r="G69" s="169">
        <f>F69*E69</f>
        <v>0</v>
      </c>
      <c r="H69" s="169"/>
      <c r="I69" s="169"/>
      <c r="J69" s="169"/>
      <c r="K69" s="169"/>
      <c r="L69" s="169">
        <f t="shared" si="1"/>
        <v>0</v>
      </c>
    </row>
    <row r="70" spans="1:12" ht="15.75">
      <c r="A70" s="137"/>
      <c r="B70" s="561" t="s">
        <v>296</v>
      </c>
      <c r="C70" s="561"/>
      <c r="D70" s="561"/>
      <c r="E70" s="561"/>
      <c r="F70" s="78"/>
      <c r="G70" s="79"/>
      <c r="H70" s="80"/>
      <c r="I70" s="79"/>
      <c r="J70" s="79"/>
      <c r="K70" s="79"/>
      <c r="L70" s="81"/>
    </row>
    <row r="71" spans="1:12" ht="13.5">
      <c r="A71" s="190">
        <v>1</v>
      </c>
      <c r="B71" s="417" t="s">
        <v>297</v>
      </c>
      <c r="C71" s="149" t="s">
        <v>135</v>
      </c>
      <c r="D71" s="366"/>
      <c r="E71" s="193">
        <v>7.84</v>
      </c>
      <c r="F71" s="189"/>
      <c r="G71" s="146"/>
      <c r="H71" s="146"/>
      <c r="I71" s="146"/>
      <c r="J71" s="146"/>
      <c r="K71" s="146"/>
      <c r="L71" s="146"/>
    </row>
    <row r="72" spans="1:12" ht="13.5">
      <c r="A72" s="190"/>
      <c r="B72" s="238" t="s">
        <v>150</v>
      </c>
      <c r="C72" s="131" t="s">
        <v>0</v>
      </c>
      <c r="D72" s="169">
        <v>1</v>
      </c>
      <c r="E72" s="194">
        <f>E71*D72</f>
        <v>7.84</v>
      </c>
      <c r="F72" s="189"/>
      <c r="G72" s="146"/>
      <c r="H72" s="146"/>
      <c r="I72" s="146">
        <f>H72*E72</f>
        <v>0</v>
      </c>
      <c r="J72" s="146"/>
      <c r="K72" s="146"/>
      <c r="L72" s="146">
        <f>K72+I72+G72</f>
        <v>0</v>
      </c>
    </row>
    <row r="73" spans="1:12" ht="13.5">
      <c r="A73" s="192">
        <v>2</v>
      </c>
      <c r="B73" s="237" t="s">
        <v>298</v>
      </c>
      <c r="C73" s="56" t="s">
        <v>124</v>
      </c>
      <c r="D73" s="57"/>
      <c r="E73" s="93">
        <v>18.66</v>
      </c>
      <c r="F73" s="189"/>
      <c r="G73" s="146"/>
      <c r="H73" s="146"/>
      <c r="I73" s="146"/>
      <c r="J73" s="146"/>
      <c r="K73" s="146"/>
      <c r="L73" s="146"/>
    </row>
    <row r="74" spans="1:12" ht="13.5">
      <c r="A74" s="190"/>
      <c r="B74" s="313" t="s">
        <v>149</v>
      </c>
      <c r="C74" s="90" t="s">
        <v>0</v>
      </c>
      <c r="D74" s="58">
        <v>1</v>
      </c>
      <c r="E74" s="89">
        <f>E73*D74</f>
        <v>18.66</v>
      </c>
      <c r="F74" s="117"/>
      <c r="G74" s="89"/>
      <c r="H74" s="89"/>
      <c r="I74" s="89">
        <f>H74*E74</f>
        <v>0</v>
      </c>
      <c r="J74" s="89"/>
      <c r="K74" s="89"/>
      <c r="L74" s="89">
        <f>K74+I74+G74</f>
        <v>0</v>
      </c>
    </row>
    <row r="75" spans="1:12" ht="13.5">
      <c r="A75" s="190"/>
      <c r="B75" s="300" t="s">
        <v>475</v>
      </c>
      <c r="C75" s="109" t="s">
        <v>135</v>
      </c>
      <c r="D75" s="154">
        <v>0.26</v>
      </c>
      <c r="E75" s="154">
        <f>E73*D75</f>
        <v>4.8516</v>
      </c>
      <c r="F75" s="58"/>
      <c r="G75" s="154">
        <f>F75*E75</f>
        <v>0</v>
      </c>
      <c r="H75" s="154"/>
      <c r="I75" s="154"/>
      <c r="J75" s="154"/>
      <c r="K75" s="154"/>
      <c r="L75" s="169">
        <f>G75</f>
        <v>0</v>
      </c>
    </row>
    <row r="76" spans="1:12" ht="13.5">
      <c r="A76" s="190"/>
      <c r="B76" s="160" t="s">
        <v>184</v>
      </c>
      <c r="C76" s="152" t="s">
        <v>129</v>
      </c>
      <c r="D76" s="152"/>
      <c r="E76" s="150">
        <v>0.58</v>
      </c>
      <c r="F76" s="150"/>
      <c r="G76" s="150">
        <f>F76*E76</f>
        <v>0</v>
      </c>
      <c r="H76" s="150"/>
      <c r="I76" s="150"/>
      <c r="J76" s="150"/>
      <c r="K76" s="150"/>
      <c r="L76" s="150">
        <f>K76+I76+G76</f>
        <v>0</v>
      </c>
    </row>
    <row r="77" spans="1:12" ht="13.5">
      <c r="A77" s="190"/>
      <c r="B77" s="159" t="s">
        <v>450</v>
      </c>
      <c r="C77" s="109" t="s">
        <v>124</v>
      </c>
      <c r="D77" s="150">
        <v>2</v>
      </c>
      <c r="E77" s="150">
        <f>E73*D77</f>
        <v>37.32</v>
      </c>
      <c r="F77" s="150"/>
      <c r="G77" s="150">
        <f>F77*E77</f>
        <v>0</v>
      </c>
      <c r="H77" s="150"/>
      <c r="I77" s="150"/>
      <c r="J77" s="150"/>
      <c r="K77" s="150"/>
      <c r="L77" s="58">
        <f>K77+I77+G77</f>
        <v>0</v>
      </c>
    </row>
    <row r="78" spans="1:12" ht="13.5">
      <c r="A78" s="190"/>
      <c r="B78" s="163" t="s">
        <v>123</v>
      </c>
      <c r="C78" s="119" t="s">
        <v>0</v>
      </c>
      <c r="D78" s="58">
        <v>2.5</v>
      </c>
      <c r="E78" s="89">
        <f>E71*D78</f>
        <v>19.6</v>
      </c>
      <c r="F78" s="89"/>
      <c r="G78" s="89">
        <f>F78*E78</f>
        <v>0</v>
      </c>
      <c r="H78" s="89"/>
      <c r="I78" s="89"/>
      <c r="J78" s="89"/>
      <c r="K78" s="89"/>
      <c r="L78" s="89">
        <f>K78+I78+G78</f>
        <v>0</v>
      </c>
    </row>
    <row r="79" spans="1:12" ht="40.5">
      <c r="A79" s="127">
        <v>3</v>
      </c>
      <c r="B79" s="237" t="s">
        <v>299</v>
      </c>
      <c r="C79" s="56" t="s">
        <v>124</v>
      </c>
      <c r="D79" s="57"/>
      <c r="E79" s="122">
        <v>18.66</v>
      </c>
      <c r="F79" s="117"/>
      <c r="G79" s="89"/>
      <c r="H79" s="89"/>
      <c r="I79" s="89"/>
      <c r="J79" s="89"/>
      <c r="K79" s="89"/>
      <c r="L79" s="89"/>
    </row>
    <row r="80" spans="1:12" ht="13.5">
      <c r="A80" s="190"/>
      <c r="B80" s="313" t="s">
        <v>149</v>
      </c>
      <c r="C80" s="90" t="s">
        <v>0</v>
      </c>
      <c r="D80" s="58">
        <v>1</v>
      </c>
      <c r="E80" s="89">
        <f>E79*D80</f>
        <v>18.66</v>
      </c>
      <c r="F80" s="117"/>
      <c r="G80" s="89"/>
      <c r="H80" s="89"/>
      <c r="I80" s="89">
        <f>H80*E80</f>
        <v>0</v>
      </c>
      <c r="J80" s="89"/>
      <c r="K80" s="89"/>
      <c r="L80" s="89">
        <f>K80+I80+G80</f>
        <v>0</v>
      </c>
    </row>
    <row r="81" spans="1:12" ht="13.5">
      <c r="A81" s="190"/>
      <c r="B81" s="159" t="s">
        <v>477</v>
      </c>
      <c r="C81" s="112" t="s">
        <v>124</v>
      </c>
      <c r="D81" s="58">
        <v>2</v>
      </c>
      <c r="E81" s="146">
        <f>E79*D81</f>
        <v>37.32</v>
      </c>
      <c r="F81" s="189"/>
      <c r="G81" s="146">
        <f>F81*E81</f>
        <v>0</v>
      </c>
      <c r="H81" s="146"/>
      <c r="I81" s="146"/>
      <c r="J81" s="146"/>
      <c r="K81" s="146"/>
      <c r="L81" s="146">
        <f>G81</f>
        <v>0</v>
      </c>
    </row>
    <row r="82" spans="1:12" ht="13.5">
      <c r="A82" s="190"/>
      <c r="B82" s="159" t="s">
        <v>476</v>
      </c>
      <c r="C82" s="112" t="s">
        <v>124</v>
      </c>
      <c r="D82" s="58">
        <v>2.7</v>
      </c>
      <c r="E82" s="146">
        <f>E79*D82</f>
        <v>50.382000000000005</v>
      </c>
      <c r="F82" s="189"/>
      <c r="G82" s="146">
        <f>F82*E82</f>
        <v>0</v>
      </c>
      <c r="H82" s="146"/>
      <c r="I82" s="146"/>
      <c r="J82" s="146"/>
      <c r="K82" s="146"/>
      <c r="L82" s="146">
        <f>G82</f>
        <v>0</v>
      </c>
    </row>
    <row r="83" spans="1:12" ht="13.5">
      <c r="A83" s="190"/>
      <c r="B83" s="163" t="s">
        <v>123</v>
      </c>
      <c r="C83" s="119" t="s">
        <v>0</v>
      </c>
      <c r="D83" s="169">
        <v>2.5</v>
      </c>
      <c r="E83" s="194">
        <f>E79*D83</f>
        <v>46.65</v>
      </c>
      <c r="F83" s="422"/>
      <c r="G83" s="194">
        <f>F83*E83</f>
        <v>0</v>
      </c>
      <c r="H83" s="194"/>
      <c r="I83" s="194"/>
      <c r="J83" s="194"/>
      <c r="K83" s="194"/>
      <c r="L83" s="194">
        <f>G83</f>
        <v>0</v>
      </c>
    </row>
    <row r="84" spans="1:12" ht="35.25" customHeight="1">
      <c r="A84" s="137"/>
      <c r="B84" s="561" t="s">
        <v>382</v>
      </c>
      <c r="C84" s="561"/>
      <c r="D84" s="561"/>
      <c r="E84" s="561"/>
      <c r="F84" s="78"/>
      <c r="G84" s="79"/>
      <c r="H84" s="80"/>
      <c r="I84" s="79"/>
      <c r="J84" s="79"/>
      <c r="K84" s="79"/>
      <c r="L84" s="81"/>
    </row>
    <row r="85" spans="1:12" ht="27">
      <c r="A85" s="161">
        <v>1</v>
      </c>
      <c r="B85" s="423" t="s">
        <v>157</v>
      </c>
      <c r="C85" s="149" t="s">
        <v>121</v>
      </c>
      <c r="D85" s="366"/>
      <c r="E85" s="366">
        <v>45.81</v>
      </c>
      <c r="F85" s="225"/>
      <c r="G85" s="367"/>
      <c r="H85" s="367"/>
      <c r="I85" s="367"/>
      <c r="J85" s="367"/>
      <c r="K85" s="367"/>
      <c r="L85" s="367"/>
    </row>
    <row r="86" spans="1:12" ht="13.5">
      <c r="A86" s="285"/>
      <c r="B86" s="160" t="s">
        <v>149</v>
      </c>
      <c r="C86" s="112" t="s">
        <v>0</v>
      </c>
      <c r="D86" s="58">
        <v>1</v>
      </c>
      <c r="E86" s="58">
        <f>E85*D86</f>
        <v>45.81</v>
      </c>
      <c r="F86" s="58"/>
      <c r="G86" s="58"/>
      <c r="H86" s="58"/>
      <c r="I86" s="58">
        <f>H86*E86</f>
        <v>0</v>
      </c>
      <c r="J86" s="58"/>
      <c r="K86" s="58"/>
      <c r="L86" s="58">
        <f>K86+I86+G86</f>
        <v>0</v>
      </c>
    </row>
    <row r="87" spans="1:12" ht="13.5">
      <c r="A87" s="285"/>
      <c r="B87" s="162" t="s">
        <v>158</v>
      </c>
      <c r="C87" s="152" t="s">
        <v>135</v>
      </c>
      <c r="D87" s="150">
        <v>0.0408</v>
      </c>
      <c r="E87" s="150">
        <f>E85*D87</f>
        <v>1.8690480000000003</v>
      </c>
      <c r="F87" s="150"/>
      <c r="G87" s="150">
        <f>F87*E87</f>
        <v>0</v>
      </c>
      <c r="H87" s="150"/>
      <c r="I87" s="150"/>
      <c r="J87" s="150"/>
      <c r="K87" s="150"/>
      <c r="L87" s="58">
        <f>K87+I87+G87</f>
        <v>0</v>
      </c>
    </row>
    <row r="88" spans="1:12" ht="13.5">
      <c r="A88" s="285"/>
      <c r="B88" s="300" t="s">
        <v>123</v>
      </c>
      <c r="C88" s="109" t="s">
        <v>0</v>
      </c>
      <c r="D88" s="154">
        <v>0.07</v>
      </c>
      <c r="E88" s="154">
        <f>E85*D88</f>
        <v>3.2067000000000005</v>
      </c>
      <c r="F88" s="154"/>
      <c r="G88" s="154">
        <f>F88*E88</f>
        <v>0</v>
      </c>
      <c r="H88" s="154"/>
      <c r="I88" s="154"/>
      <c r="J88" s="154"/>
      <c r="K88" s="154"/>
      <c r="L88" s="169">
        <f>K88+I88+G88</f>
        <v>0</v>
      </c>
    </row>
    <row r="89" spans="1:12" ht="27">
      <c r="A89" s="118">
        <v>2</v>
      </c>
      <c r="B89" s="299" t="s">
        <v>211</v>
      </c>
      <c r="C89" s="171" t="s">
        <v>121</v>
      </c>
      <c r="D89" s="173"/>
      <c r="E89" s="173">
        <v>45.81</v>
      </c>
      <c r="F89" s="169"/>
      <c r="G89" s="169"/>
      <c r="H89" s="169"/>
      <c r="I89" s="169"/>
      <c r="J89" s="169"/>
      <c r="K89" s="169"/>
      <c r="L89" s="169"/>
    </row>
    <row r="90" spans="1:12" ht="13.5">
      <c r="A90" s="285"/>
      <c r="B90" s="160" t="s">
        <v>149</v>
      </c>
      <c r="C90" s="109" t="s">
        <v>0</v>
      </c>
      <c r="D90" s="154">
        <v>1</v>
      </c>
      <c r="E90" s="154">
        <f>E89*D90</f>
        <v>45.81</v>
      </c>
      <c r="F90" s="150"/>
      <c r="G90" s="150"/>
      <c r="H90" s="150"/>
      <c r="I90" s="150">
        <f>H90*E90</f>
        <v>0</v>
      </c>
      <c r="J90" s="150"/>
      <c r="K90" s="150"/>
      <c r="L90" s="150">
        <f>K90+I90+G90</f>
        <v>0</v>
      </c>
    </row>
    <row r="91" spans="1:12" ht="13.5">
      <c r="A91" s="285"/>
      <c r="B91" s="162" t="s">
        <v>300</v>
      </c>
      <c r="C91" s="112" t="s">
        <v>159</v>
      </c>
      <c r="D91" s="150">
        <v>7.9</v>
      </c>
      <c r="E91" s="150">
        <f>E89*D91</f>
        <v>361.89900000000006</v>
      </c>
      <c r="F91" s="150"/>
      <c r="G91" s="150">
        <f>F91*E91</f>
        <v>0</v>
      </c>
      <c r="H91" s="150"/>
      <c r="I91" s="150"/>
      <c r="J91" s="150"/>
      <c r="K91" s="150"/>
      <c r="L91" s="58">
        <f>K91+I91+G91</f>
        <v>0</v>
      </c>
    </row>
    <row r="92" spans="1:12" ht="27">
      <c r="A92" s="285"/>
      <c r="B92" s="300" t="s">
        <v>381</v>
      </c>
      <c r="C92" s="119" t="s">
        <v>121</v>
      </c>
      <c r="D92" s="169">
        <v>1.02</v>
      </c>
      <c r="E92" s="169">
        <f>E89*D92</f>
        <v>46.726200000000006</v>
      </c>
      <c r="F92" s="169"/>
      <c r="G92" s="169">
        <f>F92*E92</f>
        <v>0</v>
      </c>
      <c r="H92" s="169"/>
      <c r="I92" s="169"/>
      <c r="J92" s="169"/>
      <c r="K92" s="169"/>
      <c r="L92" s="169">
        <f>K92+I92+G92</f>
        <v>0</v>
      </c>
    </row>
    <row r="93" spans="1:12" ht="13.5">
      <c r="A93" s="285"/>
      <c r="B93" s="300" t="s">
        <v>123</v>
      </c>
      <c r="C93" s="109" t="s">
        <v>0</v>
      </c>
      <c r="D93" s="154">
        <v>0.25</v>
      </c>
      <c r="E93" s="154">
        <f>E89*D93</f>
        <v>11.4525</v>
      </c>
      <c r="F93" s="154"/>
      <c r="G93" s="154">
        <f>F93*E93</f>
        <v>0</v>
      </c>
      <c r="H93" s="154"/>
      <c r="I93" s="154"/>
      <c r="J93" s="154"/>
      <c r="K93" s="154"/>
      <c r="L93" s="169">
        <f>K93+I93+G93</f>
        <v>0</v>
      </c>
    </row>
    <row r="94" spans="1:12" ht="15.75">
      <c r="A94" s="326"/>
      <c r="B94" s="327" t="s">
        <v>352</v>
      </c>
      <c r="C94" s="328"/>
      <c r="D94" s="329"/>
      <c r="E94" s="330"/>
      <c r="F94" s="330"/>
      <c r="G94" s="331"/>
      <c r="H94" s="330"/>
      <c r="I94" s="331"/>
      <c r="J94" s="330"/>
      <c r="K94" s="330"/>
      <c r="L94" s="332"/>
    </row>
    <row r="95" spans="1:12" ht="13.5">
      <c r="A95" s="333">
        <v>1</v>
      </c>
      <c r="B95" s="334" t="s">
        <v>202</v>
      </c>
      <c r="C95" s="335" t="s">
        <v>135</v>
      </c>
      <c r="D95" s="336"/>
      <c r="E95" s="337">
        <v>6</v>
      </c>
      <c r="F95" s="338"/>
      <c r="G95" s="339"/>
      <c r="H95" s="338"/>
      <c r="I95" s="339"/>
      <c r="J95" s="338"/>
      <c r="K95" s="338"/>
      <c r="L95" s="339"/>
    </row>
    <row r="96" spans="1:12" ht="13.5">
      <c r="A96" s="340"/>
      <c r="B96" s="341" t="s">
        <v>191</v>
      </c>
      <c r="C96" s="342" t="s">
        <v>0</v>
      </c>
      <c r="D96" s="323">
        <v>1</v>
      </c>
      <c r="E96" s="323">
        <f>E95*D96</f>
        <v>6</v>
      </c>
      <c r="F96" s="323"/>
      <c r="G96" s="324"/>
      <c r="H96" s="323"/>
      <c r="I96" s="324">
        <f>H96*E96</f>
        <v>0</v>
      </c>
      <c r="J96" s="323"/>
      <c r="K96" s="323"/>
      <c r="L96" s="324">
        <f>K96+I96+G96</f>
        <v>0</v>
      </c>
    </row>
    <row r="97" spans="1:12" ht="13.5">
      <c r="A97" s="333">
        <v>2</v>
      </c>
      <c r="B97" s="334" t="s">
        <v>353</v>
      </c>
      <c r="C97" s="343" t="s">
        <v>121</v>
      </c>
      <c r="D97" s="345"/>
      <c r="E97" s="345">
        <v>4</v>
      </c>
      <c r="F97" s="346"/>
      <c r="G97" s="324"/>
      <c r="H97" s="346"/>
      <c r="I97" s="324"/>
      <c r="J97" s="346"/>
      <c r="K97" s="346"/>
      <c r="L97" s="324"/>
    </row>
    <row r="98" spans="1:12" ht="13.5">
      <c r="A98" s="340"/>
      <c r="B98" s="341" t="s">
        <v>191</v>
      </c>
      <c r="C98" s="342" t="s">
        <v>0</v>
      </c>
      <c r="D98" s="323">
        <v>1</v>
      </c>
      <c r="E98" s="323">
        <f>E97*D98</f>
        <v>4</v>
      </c>
      <c r="F98" s="323"/>
      <c r="G98" s="324"/>
      <c r="H98" s="323"/>
      <c r="I98" s="324">
        <f>H98*E98</f>
        <v>0</v>
      </c>
      <c r="J98" s="323"/>
      <c r="K98" s="323"/>
      <c r="L98" s="324">
        <f>K98+I98+G98</f>
        <v>0</v>
      </c>
    </row>
    <row r="99" spans="1:12" ht="13.5">
      <c r="A99" s="340"/>
      <c r="B99" s="347" t="s">
        <v>354</v>
      </c>
      <c r="C99" s="348" t="s">
        <v>135</v>
      </c>
      <c r="D99" s="349">
        <v>0.18</v>
      </c>
      <c r="E99" s="350">
        <f>E97*D99</f>
        <v>0.72</v>
      </c>
      <c r="F99" s="346"/>
      <c r="G99" s="324">
        <f>F99*E99</f>
        <v>0</v>
      </c>
      <c r="H99" s="346"/>
      <c r="I99" s="324"/>
      <c r="J99" s="346"/>
      <c r="K99" s="346"/>
      <c r="L99" s="324">
        <f>G99</f>
        <v>0</v>
      </c>
    </row>
    <row r="100" spans="1:12" ht="27">
      <c r="A100" s="351">
        <v>3</v>
      </c>
      <c r="B100" s="352" t="s">
        <v>355</v>
      </c>
      <c r="C100" s="343" t="s">
        <v>135</v>
      </c>
      <c r="D100" s="344"/>
      <c r="E100" s="345">
        <v>1.6</v>
      </c>
      <c r="F100" s="346"/>
      <c r="G100" s="324"/>
      <c r="H100" s="346"/>
      <c r="I100" s="324"/>
      <c r="J100" s="346"/>
      <c r="K100" s="346"/>
      <c r="L100" s="324"/>
    </row>
    <row r="101" spans="1:12" ht="13.5">
      <c r="A101" s="340"/>
      <c r="B101" s="353" t="s">
        <v>191</v>
      </c>
      <c r="C101" s="112" t="s">
        <v>0</v>
      </c>
      <c r="D101" s="58">
        <v>1</v>
      </c>
      <c r="E101" s="58">
        <f>E100*D101</f>
        <v>1.6</v>
      </c>
      <c r="F101" s="58"/>
      <c r="G101" s="58"/>
      <c r="H101" s="58"/>
      <c r="I101" s="58">
        <f>H101*E101</f>
        <v>0</v>
      </c>
      <c r="J101" s="58"/>
      <c r="K101" s="58"/>
      <c r="L101" s="58">
        <f>I101+G101</f>
        <v>0</v>
      </c>
    </row>
    <row r="102" spans="1:12" ht="13.5">
      <c r="A102" s="340"/>
      <c r="B102" s="159" t="s">
        <v>144</v>
      </c>
      <c r="C102" s="112" t="s">
        <v>135</v>
      </c>
      <c r="D102" s="58">
        <v>1.02</v>
      </c>
      <c r="E102" s="58">
        <f>E100*D102</f>
        <v>1.6320000000000001</v>
      </c>
      <c r="F102" s="58"/>
      <c r="G102" s="58">
        <f>F102*E102</f>
        <v>0</v>
      </c>
      <c r="H102" s="58"/>
      <c r="I102" s="58"/>
      <c r="J102" s="58"/>
      <c r="K102" s="58"/>
      <c r="L102" s="58">
        <f>K102+I102+G102</f>
        <v>0</v>
      </c>
    </row>
    <row r="103" spans="1:12" ht="13.5">
      <c r="A103" s="340"/>
      <c r="B103" s="159" t="s">
        <v>142</v>
      </c>
      <c r="C103" s="152" t="s">
        <v>121</v>
      </c>
      <c r="D103" s="110">
        <v>2.64</v>
      </c>
      <c r="E103" s="150">
        <f>E100*D103</f>
        <v>4.224</v>
      </c>
      <c r="F103" s="150"/>
      <c r="G103" s="58">
        <f>F103*E103</f>
        <v>0</v>
      </c>
      <c r="H103" s="150"/>
      <c r="I103" s="150"/>
      <c r="J103" s="150"/>
      <c r="K103" s="150"/>
      <c r="L103" s="150">
        <f>K103+I103+G103</f>
        <v>0</v>
      </c>
    </row>
    <row r="104" spans="1:12" ht="13.5">
      <c r="A104" s="340"/>
      <c r="B104" s="159" t="s">
        <v>143</v>
      </c>
      <c r="C104" s="152" t="s">
        <v>135</v>
      </c>
      <c r="D104" s="110">
        <v>0.08</v>
      </c>
      <c r="E104" s="150">
        <f>E100*D104</f>
        <v>0.128</v>
      </c>
      <c r="F104" s="150"/>
      <c r="G104" s="58">
        <f>F104*E104</f>
        <v>0</v>
      </c>
      <c r="H104" s="150"/>
      <c r="I104" s="150"/>
      <c r="J104" s="150"/>
      <c r="K104" s="150"/>
      <c r="L104" s="150">
        <f>K104+I104+G104</f>
        <v>0</v>
      </c>
    </row>
    <row r="105" spans="1:12" ht="13.5">
      <c r="A105" s="340"/>
      <c r="B105" s="160" t="s">
        <v>356</v>
      </c>
      <c r="C105" s="152" t="s">
        <v>129</v>
      </c>
      <c r="D105" s="152" t="s">
        <v>130</v>
      </c>
      <c r="E105" s="150">
        <v>0.08</v>
      </c>
      <c r="F105" s="150"/>
      <c r="G105" s="150">
        <f>F105*E105</f>
        <v>0</v>
      </c>
      <c r="H105" s="150"/>
      <c r="I105" s="150"/>
      <c r="J105" s="150"/>
      <c r="K105" s="150"/>
      <c r="L105" s="150">
        <f>K105+I105+G105</f>
        <v>0</v>
      </c>
    </row>
    <row r="106" spans="1:12" ht="13.5">
      <c r="A106" s="340"/>
      <c r="B106" s="163" t="s">
        <v>123</v>
      </c>
      <c r="C106" s="119" t="s">
        <v>0</v>
      </c>
      <c r="D106" s="169">
        <v>1.61</v>
      </c>
      <c r="E106" s="169">
        <f>E100*D106</f>
        <v>2.5760000000000005</v>
      </c>
      <c r="F106" s="58"/>
      <c r="G106" s="58">
        <f>F106*E106</f>
        <v>0</v>
      </c>
      <c r="H106" s="58"/>
      <c r="I106" s="58"/>
      <c r="J106" s="58"/>
      <c r="K106" s="58"/>
      <c r="L106" s="58">
        <f>K106+I106+G106</f>
        <v>0</v>
      </c>
    </row>
    <row r="107" spans="1:12" ht="27">
      <c r="A107" s="351">
        <v>4</v>
      </c>
      <c r="B107" s="354" t="s">
        <v>357</v>
      </c>
      <c r="C107" s="56" t="s">
        <v>358</v>
      </c>
      <c r="D107" s="57"/>
      <c r="E107" s="57">
        <v>1</v>
      </c>
      <c r="F107" s="58"/>
      <c r="G107" s="58"/>
      <c r="H107" s="58"/>
      <c r="I107" s="58"/>
      <c r="J107" s="58"/>
      <c r="K107" s="58"/>
      <c r="L107" s="58"/>
    </row>
    <row r="108" spans="1:12" ht="13.5">
      <c r="A108" s="340"/>
      <c r="B108" s="291" t="s">
        <v>191</v>
      </c>
      <c r="C108" s="322" t="s">
        <v>0</v>
      </c>
      <c r="D108" s="323">
        <v>1</v>
      </c>
      <c r="E108" s="323">
        <f>E107*D108</f>
        <v>1</v>
      </c>
      <c r="F108" s="323"/>
      <c r="G108" s="324"/>
      <c r="H108" s="323"/>
      <c r="I108" s="324">
        <f>H108*E108</f>
        <v>0</v>
      </c>
      <c r="J108" s="323"/>
      <c r="K108" s="323"/>
      <c r="L108" s="324">
        <f>K108+I108+G108</f>
        <v>0</v>
      </c>
    </row>
    <row r="109" spans="1:12" ht="13.5">
      <c r="A109" s="340"/>
      <c r="B109" s="355" t="s">
        <v>359</v>
      </c>
      <c r="C109" s="351" t="s">
        <v>358</v>
      </c>
      <c r="D109" s="356">
        <v>1</v>
      </c>
      <c r="E109" s="356">
        <f>E107*D109</f>
        <v>1</v>
      </c>
      <c r="F109" s="323"/>
      <c r="G109" s="324">
        <f>F109*E109</f>
        <v>0</v>
      </c>
      <c r="H109" s="323"/>
      <c r="I109" s="324"/>
      <c r="J109" s="323"/>
      <c r="K109" s="323"/>
      <c r="L109" s="324">
        <f>K109+I109+G109</f>
        <v>0</v>
      </c>
    </row>
    <row r="110" spans="1:12" ht="27">
      <c r="A110" s="351">
        <v>5</v>
      </c>
      <c r="B110" s="354" t="s">
        <v>360</v>
      </c>
      <c r="C110" s="56" t="s">
        <v>358</v>
      </c>
      <c r="D110" s="57"/>
      <c r="E110" s="57">
        <v>1</v>
      </c>
      <c r="F110" s="58"/>
      <c r="G110" s="58"/>
      <c r="H110" s="58"/>
      <c r="I110" s="58"/>
      <c r="J110" s="58"/>
      <c r="K110" s="58"/>
      <c r="L110" s="58"/>
    </row>
    <row r="111" spans="1:12" ht="13.5">
      <c r="A111" s="340"/>
      <c r="B111" s="291" t="s">
        <v>191</v>
      </c>
      <c r="C111" s="322" t="s">
        <v>0</v>
      </c>
      <c r="D111" s="323">
        <v>1</v>
      </c>
      <c r="E111" s="323">
        <f>E110*D111</f>
        <v>1</v>
      </c>
      <c r="F111" s="323"/>
      <c r="G111" s="324"/>
      <c r="H111" s="323"/>
      <c r="I111" s="324">
        <f>H111*E111</f>
        <v>0</v>
      </c>
      <c r="J111" s="323"/>
      <c r="K111" s="323"/>
      <c r="L111" s="324">
        <f>K111+I111+G111</f>
        <v>0</v>
      </c>
    </row>
    <row r="112" spans="1:12" ht="13.5">
      <c r="A112" s="340"/>
      <c r="B112" s="355" t="s">
        <v>361</v>
      </c>
      <c r="C112" s="351" t="s">
        <v>358</v>
      </c>
      <c r="D112" s="356">
        <v>1</v>
      </c>
      <c r="E112" s="356">
        <f>E110*D112</f>
        <v>1</v>
      </c>
      <c r="F112" s="323"/>
      <c r="G112" s="324">
        <f>F112*E112</f>
        <v>0</v>
      </c>
      <c r="H112" s="323"/>
      <c r="I112" s="324"/>
      <c r="J112" s="323"/>
      <c r="K112" s="323"/>
      <c r="L112" s="324">
        <f>K112+I112+G112</f>
        <v>0</v>
      </c>
    </row>
    <row r="113" spans="1:12" ht="13.5">
      <c r="A113" s="333">
        <v>6</v>
      </c>
      <c r="B113" s="354" t="s">
        <v>362</v>
      </c>
      <c r="C113" s="56" t="s">
        <v>358</v>
      </c>
      <c r="D113" s="57"/>
      <c r="E113" s="57">
        <v>21.5</v>
      </c>
      <c r="F113" s="58"/>
      <c r="G113" s="58"/>
      <c r="H113" s="58"/>
      <c r="I113" s="58"/>
      <c r="J113" s="58"/>
      <c r="K113" s="58"/>
      <c r="L113" s="58"/>
    </row>
    <row r="114" spans="1:12" ht="13.5">
      <c r="A114" s="340"/>
      <c r="B114" s="291" t="s">
        <v>191</v>
      </c>
      <c r="C114" s="322" t="s">
        <v>0</v>
      </c>
      <c r="D114" s="323">
        <v>1</v>
      </c>
      <c r="E114" s="323">
        <f>E113*D114</f>
        <v>21.5</v>
      </c>
      <c r="F114" s="323"/>
      <c r="G114" s="324"/>
      <c r="H114" s="323"/>
      <c r="I114" s="324">
        <f>H114*E114</f>
        <v>0</v>
      </c>
      <c r="J114" s="323"/>
      <c r="K114" s="323"/>
      <c r="L114" s="324">
        <f>K114+I114+G114</f>
        <v>0</v>
      </c>
    </row>
    <row r="115" spans="1:12" ht="13.5">
      <c r="A115" s="340"/>
      <c r="B115" s="355" t="s">
        <v>363</v>
      </c>
      <c r="C115" s="351" t="s">
        <v>358</v>
      </c>
      <c r="D115" s="356">
        <v>1</v>
      </c>
      <c r="E115" s="356">
        <f>E113*D115</f>
        <v>21.5</v>
      </c>
      <c r="F115" s="323"/>
      <c r="G115" s="324">
        <f>F115*E115</f>
        <v>0</v>
      </c>
      <c r="H115" s="323"/>
      <c r="I115" s="324"/>
      <c r="J115" s="323"/>
      <c r="K115" s="323"/>
      <c r="L115" s="324">
        <f>K115+I115+G115</f>
        <v>0</v>
      </c>
    </row>
    <row r="116" spans="1:12" ht="13.5">
      <c r="A116" s="340"/>
      <c r="B116" s="357" t="s">
        <v>364</v>
      </c>
      <c r="C116" s="351" t="s">
        <v>139</v>
      </c>
      <c r="D116" s="356"/>
      <c r="E116" s="356">
        <v>2</v>
      </c>
      <c r="F116" s="350"/>
      <c r="G116" s="358">
        <f>F116*E116</f>
        <v>0</v>
      </c>
      <c r="H116" s="356"/>
      <c r="I116" s="358"/>
      <c r="J116" s="356"/>
      <c r="K116" s="356"/>
      <c r="L116" s="358">
        <f>K116+I116+G116</f>
        <v>0</v>
      </c>
    </row>
    <row r="117" spans="1:12" ht="13.5">
      <c r="A117" s="333">
        <v>7</v>
      </c>
      <c r="B117" s="359" t="s">
        <v>365</v>
      </c>
      <c r="C117" s="360" t="s">
        <v>193</v>
      </c>
      <c r="D117" s="361"/>
      <c r="E117" s="361">
        <v>1</v>
      </c>
      <c r="F117" s="346"/>
      <c r="G117" s="324"/>
      <c r="H117" s="323"/>
      <c r="I117" s="324"/>
      <c r="J117" s="323"/>
      <c r="K117" s="323"/>
      <c r="L117" s="324"/>
    </row>
    <row r="118" spans="1:12" ht="13.5">
      <c r="A118" s="340"/>
      <c r="B118" s="291" t="s">
        <v>191</v>
      </c>
      <c r="C118" s="322" t="s">
        <v>0</v>
      </c>
      <c r="D118" s="323">
        <v>1</v>
      </c>
      <c r="E118" s="323">
        <f>E117*D118</f>
        <v>1</v>
      </c>
      <c r="F118" s="323"/>
      <c r="G118" s="324"/>
      <c r="H118" s="323"/>
      <c r="I118" s="324">
        <f>H118*E118</f>
        <v>0</v>
      </c>
      <c r="J118" s="323"/>
      <c r="K118" s="323"/>
      <c r="L118" s="324">
        <f>K118+I118+G118</f>
        <v>0</v>
      </c>
    </row>
    <row r="119" spans="1:12" ht="13.5">
      <c r="A119" s="340"/>
      <c r="B119" s="362" t="s">
        <v>366</v>
      </c>
      <c r="C119" s="351" t="s">
        <v>139</v>
      </c>
      <c r="D119" s="351"/>
      <c r="E119" s="356">
        <v>1</v>
      </c>
      <c r="F119" s="346"/>
      <c r="G119" s="324">
        <f>F119*E119</f>
        <v>0</v>
      </c>
      <c r="H119" s="323"/>
      <c r="I119" s="324"/>
      <c r="J119" s="323"/>
      <c r="K119" s="323"/>
      <c r="L119" s="324">
        <f>G119</f>
        <v>0</v>
      </c>
    </row>
    <row r="120" spans="1:12" ht="13.5">
      <c r="A120" s="340"/>
      <c r="B120" s="362" t="s">
        <v>367</v>
      </c>
      <c r="C120" s="351" t="s">
        <v>139</v>
      </c>
      <c r="D120" s="351"/>
      <c r="E120" s="356">
        <v>1</v>
      </c>
      <c r="F120" s="346"/>
      <c r="G120" s="324">
        <f>F120*E120</f>
        <v>0</v>
      </c>
      <c r="H120" s="323"/>
      <c r="I120" s="324"/>
      <c r="J120" s="323"/>
      <c r="K120" s="323"/>
      <c r="L120" s="324">
        <f>G120</f>
        <v>0</v>
      </c>
    </row>
    <row r="121" spans="1:12" ht="13.5">
      <c r="A121" s="340"/>
      <c r="B121" s="362" t="s">
        <v>368</v>
      </c>
      <c r="C121" s="351" t="s">
        <v>139</v>
      </c>
      <c r="D121" s="351"/>
      <c r="E121" s="356">
        <v>2</v>
      </c>
      <c r="F121" s="346"/>
      <c r="G121" s="324">
        <f>F121*E121</f>
        <v>0</v>
      </c>
      <c r="H121" s="323"/>
      <c r="I121" s="324"/>
      <c r="J121" s="323"/>
      <c r="K121" s="323"/>
      <c r="L121" s="324">
        <f>G121</f>
        <v>0</v>
      </c>
    </row>
    <row r="122" spans="1:12" ht="13.5">
      <c r="A122" s="340"/>
      <c r="B122" s="362" t="s">
        <v>369</v>
      </c>
      <c r="C122" s="351" t="s">
        <v>139</v>
      </c>
      <c r="D122" s="351"/>
      <c r="E122" s="356">
        <v>1</v>
      </c>
      <c r="F122" s="346"/>
      <c r="G122" s="324">
        <f>F122*E122</f>
        <v>0</v>
      </c>
      <c r="H122" s="323"/>
      <c r="I122" s="324"/>
      <c r="J122" s="323"/>
      <c r="K122" s="323"/>
      <c r="L122" s="324">
        <f>G122</f>
        <v>0</v>
      </c>
    </row>
    <row r="123" spans="1:12" ht="13.5">
      <c r="A123" s="340"/>
      <c r="B123" s="362" t="s">
        <v>370</v>
      </c>
      <c r="C123" s="351" t="s">
        <v>139</v>
      </c>
      <c r="D123" s="351"/>
      <c r="E123" s="356">
        <v>1</v>
      </c>
      <c r="F123" s="346"/>
      <c r="G123" s="324">
        <f>F123*E123</f>
        <v>0</v>
      </c>
      <c r="H123" s="323"/>
      <c r="I123" s="324"/>
      <c r="J123" s="323"/>
      <c r="K123" s="323"/>
      <c r="L123" s="324">
        <f>G123</f>
        <v>0</v>
      </c>
    </row>
    <row r="124" spans="1:12" ht="13.5">
      <c r="A124" s="333">
        <v>8</v>
      </c>
      <c r="B124" s="354" t="s">
        <v>371</v>
      </c>
      <c r="C124" s="56" t="s">
        <v>121</v>
      </c>
      <c r="D124" s="57"/>
      <c r="E124" s="57">
        <v>1.36</v>
      </c>
      <c r="F124" s="58"/>
      <c r="G124" s="58"/>
      <c r="H124" s="58"/>
      <c r="I124" s="58"/>
      <c r="J124" s="58"/>
      <c r="K124" s="58"/>
      <c r="L124" s="58"/>
    </row>
    <row r="125" spans="1:12" ht="13.5">
      <c r="A125" s="340"/>
      <c r="B125" s="291" t="s">
        <v>191</v>
      </c>
      <c r="C125" s="322" t="s">
        <v>0</v>
      </c>
      <c r="D125" s="323">
        <v>1</v>
      </c>
      <c r="E125" s="323">
        <f>E124*D125</f>
        <v>1.36</v>
      </c>
      <c r="F125" s="323"/>
      <c r="G125" s="324"/>
      <c r="H125" s="323"/>
      <c r="I125" s="324">
        <f>H125*E125</f>
        <v>0</v>
      </c>
      <c r="J125" s="323"/>
      <c r="K125" s="323"/>
      <c r="L125" s="324">
        <f>K125+I125+G125</f>
        <v>0</v>
      </c>
    </row>
    <row r="126" spans="1:12" ht="13.5">
      <c r="A126" s="340"/>
      <c r="B126" s="227" t="s">
        <v>452</v>
      </c>
      <c r="C126" s="112" t="s">
        <v>121</v>
      </c>
      <c r="D126" s="58">
        <v>1</v>
      </c>
      <c r="E126" s="58">
        <f>E124*D126</f>
        <v>1.36</v>
      </c>
      <c r="F126" s="120"/>
      <c r="G126" s="58">
        <f>F126*E126</f>
        <v>0</v>
      </c>
      <c r="H126" s="58"/>
      <c r="I126" s="58"/>
      <c r="J126" s="58"/>
      <c r="K126" s="58"/>
      <c r="L126" s="58">
        <f>G126</f>
        <v>0</v>
      </c>
    </row>
    <row r="127" spans="1:12" ht="13.5">
      <c r="A127" s="340"/>
      <c r="B127" s="363" t="s">
        <v>372</v>
      </c>
      <c r="C127" s="119" t="s">
        <v>0</v>
      </c>
      <c r="D127" s="169"/>
      <c r="E127" s="169">
        <v>1</v>
      </c>
      <c r="F127" s="58"/>
      <c r="G127" s="58">
        <f>F127*E127</f>
        <v>0</v>
      </c>
      <c r="H127" s="58"/>
      <c r="I127" s="58"/>
      <c r="J127" s="58"/>
      <c r="K127" s="58"/>
      <c r="L127" s="58">
        <f>G127</f>
        <v>0</v>
      </c>
    </row>
    <row r="128" spans="1:12" ht="27">
      <c r="A128" s="436">
        <v>9</v>
      </c>
      <c r="B128" s="437" t="s">
        <v>478</v>
      </c>
      <c r="C128" s="56" t="s">
        <v>124</v>
      </c>
      <c r="D128" s="57"/>
      <c r="E128" s="57">
        <v>22</v>
      </c>
      <c r="F128" s="58"/>
      <c r="G128" s="58"/>
      <c r="H128" s="58"/>
      <c r="I128" s="58"/>
      <c r="J128" s="58"/>
      <c r="K128" s="58"/>
      <c r="L128" s="58"/>
    </row>
    <row r="129" spans="1:12" ht="13.5">
      <c r="A129" s="433"/>
      <c r="B129" s="291" t="s">
        <v>191</v>
      </c>
      <c r="C129" s="322" t="s">
        <v>0</v>
      </c>
      <c r="D129" s="323">
        <v>1</v>
      </c>
      <c r="E129" s="323">
        <f>E128*D129</f>
        <v>22</v>
      </c>
      <c r="F129" s="323"/>
      <c r="G129" s="324"/>
      <c r="H129" s="323"/>
      <c r="I129" s="324">
        <f>H129*E129</f>
        <v>0</v>
      </c>
      <c r="J129" s="323"/>
      <c r="K129" s="323"/>
      <c r="L129" s="324">
        <f>K129+I129+G129</f>
        <v>0</v>
      </c>
    </row>
    <row r="130" spans="1:12" ht="13.5">
      <c r="A130" s="433"/>
      <c r="B130" s="438" t="s">
        <v>479</v>
      </c>
      <c r="C130" s="112" t="s">
        <v>121</v>
      </c>
      <c r="D130" s="58">
        <v>1</v>
      </c>
      <c r="E130" s="58">
        <f>E128*D130</f>
        <v>22</v>
      </c>
      <c r="F130" s="58"/>
      <c r="G130" s="58">
        <f>F130*E130</f>
        <v>0</v>
      </c>
      <c r="H130" s="58"/>
      <c r="I130" s="58"/>
      <c r="J130" s="58"/>
      <c r="K130" s="58"/>
      <c r="L130" s="58">
        <f>G130</f>
        <v>0</v>
      </c>
    </row>
    <row r="131" spans="1:12" ht="13.5">
      <c r="A131" s="433"/>
      <c r="B131" s="439" t="s">
        <v>372</v>
      </c>
      <c r="C131" s="119" t="s">
        <v>0</v>
      </c>
      <c r="D131" s="169"/>
      <c r="E131" s="169">
        <v>1</v>
      </c>
      <c r="F131" s="58"/>
      <c r="G131" s="58">
        <f>F131*E131</f>
        <v>0</v>
      </c>
      <c r="H131" s="58"/>
      <c r="I131" s="58"/>
      <c r="J131" s="58"/>
      <c r="K131" s="58"/>
      <c r="L131" s="58">
        <f>G131</f>
        <v>0</v>
      </c>
    </row>
    <row r="132" spans="1:12" ht="15.75">
      <c r="A132" s="326"/>
      <c r="B132" s="327" t="s">
        <v>482</v>
      </c>
      <c r="C132" s="434"/>
      <c r="D132" s="435"/>
      <c r="E132" s="346"/>
      <c r="F132" s="346"/>
      <c r="G132" s="324"/>
      <c r="H132" s="346"/>
      <c r="I132" s="324"/>
      <c r="J132" s="346"/>
      <c r="K132" s="346"/>
      <c r="L132" s="324"/>
    </row>
    <row r="133" spans="1:12" ht="27">
      <c r="A133" s="118">
        <v>1</v>
      </c>
      <c r="B133" s="237" t="s">
        <v>480</v>
      </c>
      <c r="C133" s="171" t="s">
        <v>124</v>
      </c>
      <c r="D133" s="173"/>
      <c r="E133" s="173">
        <v>53</v>
      </c>
      <c r="F133" s="169"/>
      <c r="G133" s="58"/>
      <c r="H133" s="58"/>
      <c r="I133" s="58"/>
      <c r="J133" s="58"/>
      <c r="K133" s="58"/>
      <c r="L133" s="58"/>
    </row>
    <row r="134" spans="1:12" ht="13.5">
      <c r="A134" s="296"/>
      <c r="B134" s="313" t="s">
        <v>149</v>
      </c>
      <c r="C134" s="90" t="s">
        <v>0</v>
      </c>
      <c r="D134" s="58">
        <v>1</v>
      </c>
      <c r="E134" s="89">
        <f>E133*D134</f>
        <v>53</v>
      </c>
      <c r="F134" s="117"/>
      <c r="G134" s="146"/>
      <c r="H134" s="146"/>
      <c r="I134" s="146">
        <f>H134*E134</f>
        <v>0</v>
      </c>
      <c r="J134" s="146"/>
      <c r="K134" s="146"/>
      <c r="L134" s="146">
        <f>K134+I134+G134</f>
        <v>0</v>
      </c>
    </row>
    <row r="135" spans="1:12" ht="13.5">
      <c r="A135" s="296"/>
      <c r="B135" s="159" t="s">
        <v>295</v>
      </c>
      <c r="C135" s="195" t="s">
        <v>124</v>
      </c>
      <c r="D135" s="58">
        <v>1</v>
      </c>
      <c r="E135" s="146">
        <f>E133*D135</f>
        <v>53</v>
      </c>
      <c r="F135" s="146"/>
      <c r="G135" s="146">
        <f>F135*E135</f>
        <v>0</v>
      </c>
      <c r="H135" s="146"/>
      <c r="I135" s="146"/>
      <c r="J135" s="146"/>
      <c r="K135" s="146"/>
      <c r="L135" s="146">
        <f>K135+I135+G135</f>
        <v>0</v>
      </c>
    </row>
    <row r="136" spans="1:12" ht="13.5">
      <c r="A136" s="296"/>
      <c r="B136" s="159" t="s">
        <v>294</v>
      </c>
      <c r="C136" s="112" t="s">
        <v>135</v>
      </c>
      <c r="D136" s="115">
        <v>0.06</v>
      </c>
      <c r="E136" s="146">
        <f>E133*D136</f>
        <v>3.1799999999999997</v>
      </c>
      <c r="F136" s="189"/>
      <c r="G136" s="146">
        <f>F136*E136</f>
        <v>0</v>
      </c>
      <c r="H136" s="146"/>
      <c r="I136" s="146"/>
      <c r="J136" s="146"/>
      <c r="K136" s="146"/>
      <c r="L136" s="146">
        <f>K136+I136+G136</f>
        <v>0</v>
      </c>
    </row>
    <row r="137" spans="1:12" ht="12.75">
      <c r="A137" s="177"/>
      <c r="B137" s="164" t="s">
        <v>5</v>
      </c>
      <c r="C137" s="152"/>
      <c r="D137" s="150"/>
      <c r="E137" s="150"/>
      <c r="F137" s="150"/>
      <c r="G137" s="116">
        <f>SUM(G14:G136)</f>
        <v>0</v>
      </c>
      <c r="H137" s="150"/>
      <c r="I137" s="150"/>
      <c r="J137" s="150"/>
      <c r="K137" s="150"/>
      <c r="L137" s="57">
        <f>SUM(L14:L136)</f>
        <v>0</v>
      </c>
    </row>
    <row r="138" spans="1:12" ht="12.75">
      <c r="A138" s="94"/>
      <c r="B138" s="95" t="s">
        <v>131</v>
      </c>
      <c r="C138" s="96">
        <v>0.05</v>
      </c>
      <c r="D138" s="59"/>
      <c r="E138" s="60"/>
      <c r="F138" s="61"/>
      <c r="G138" s="61"/>
      <c r="H138" s="61"/>
      <c r="I138" s="61"/>
      <c r="J138" s="61"/>
      <c r="K138" s="61"/>
      <c r="L138" s="58">
        <f>G137*C138</f>
        <v>0</v>
      </c>
    </row>
    <row r="139" spans="1:13" ht="13.5">
      <c r="A139" s="94"/>
      <c r="B139" s="97" t="s">
        <v>5</v>
      </c>
      <c r="C139" s="96"/>
      <c r="D139" s="59"/>
      <c r="E139" s="60"/>
      <c r="F139" s="61"/>
      <c r="G139" s="61"/>
      <c r="H139" s="61"/>
      <c r="I139" s="61"/>
      <c r="J139" s="61"/>
      <c r="K139" s="61"/>
      <c r="L139" s="58">
        <f>L138+L137</f>
        <v>0</v>
      </c>
      <c r="M139" s="107"/>
    </row>
    <row r="140" spans="1:12" ht="13.5">
      <c r="A140" s="63"/>
      <c r="B140" s="98" t="s">
        <v>132</v>
      </c>
      <c r="C140" s="62">
        <v>0.1</v>
      </c>
      <c r="D140" s="59"/>
      <c r="E140" s="60"/>
      <c r="F140" s="61"/>
      <c r="G140" s="61"/>
      <c r="H140" s="61"/>
      <c r="I140" s="61"/>
      <c r="J140" s="61"/>
      <c r="K140" s="61"/>
      <c r="L140" s="58">
        <f>L139*C140</f>
        <v>0</v>
      </c>
    </row>
    <row r="141" spans="1:13" ht="13.5">
      <c r="A141" s="63"/>
      <c r="B141" s="99" t="s">
        <v>122</v>
      </c>
      <c r="C141" s="62"/>
      <c r="D141" s="59"/>
      <c r="E141" s="60"/>
      <c r="F141" s="61"/>
      <c r="G141" s="61"/>
      <c r="H141" s="61"/>
      <c r="I141" s="61"/>
      <c r="J141" s="61"/>
      <c r="K141" s="61"/>
      <c r="L141" s="58">
        <f>L140+L139</f>
        <v>0</v>
      </c>
      <c r="M141" s="107"/>
    </row>
    <row r="142" spans="1:12" ht="13.5">
      <c r="A142" s="100"/>
      <c r="B142" s="95" t="s">
        <v>133</v>
      </c>
      <c r="C142" s="96">
        <v>0.08</v>
      </c>
      <c r="D142" s="101"/>
      <c r="E142" s="102"/>
      <c r="F142" s="95"/>
      <c r="G142" s="93"/>
      <c r="H142" s="93"/>
      <c r="I142" s="93"/>
      <c r="J142" s="103"/>
      <c r="K142" s="103"/>
      <c r="L142" s="89">
        <f>L141*C142</f>
        <v>0</v>
      </c>
    </row>
    <row r="143" spans="2:12" ht="13.5">
      <c r="B143" s="97" t="s">
        <v>5</v>
      </c>
      <c r="C143" s="96"/>
      <c r="D143" s="101"/>
      <c r="E143" s="102"/>
      <c r="F143" s="95"/>
      <c r="G143" s="93"/>
      <c r="H143" s="93"/>
      <c r="I143" s="93"/>
      <c r="J143" s="103"/>
      <c r="K143" s="103"/>
      <c r="L143" s="89">
        <f>L142+L141</f>
        <v>0</v>
      </c>
    </row>
    <row r="144" spans="2:12" ht="13.5">
      <c r="B144" s="95" t="s">
        <v>120</v>
      </c>
      <c r="C144" s="96">
        <v>0.05</v>
      </c>
      <c r="D144" s="101"/>
      <c r="E144" s="102"/>
      <c r="F144" s="95"/>
      <c r="G144" s="93"/>
      <c r="H144" s="93"/>
      <c r="I144" s="93"/>
      <c r="J144" s="103"/>
      <c r="K144" s="103"/>
      <c r="L144" s="89">
        <f>L143*C144</f>
        <v>0</v>
      </c>
    </row>
    <row r="145" spans="2:12" ht="13.5">
      <c r="B145" s="97" t="s">
        <v>5</v>
      </c>
      <c r="C145" s="96"/>
      <c r="D145" s="101"/>
      <c r="E145" s="102"/>
      <c r="F145" s="95"/>
      <c r="G145" s="93"/>
      <c r="H145" s="93"/>
      <c r="I145" s="93"/>
      <c r="J145" s="103"/>
      <c r="K145" s="103"/>
      <c r="L145" s="89">
        <f>L144+L143</f>
        <v>0</v>
      </c>
    </row>
    <row r="146" spans="2:12" ht="13.5">
      <c r="B146" s="95" t="s">
        <v>134</v>
      </c>
      <c r="C146" s="96">
        <v>0.18</v>
      </c>
      <c r="D146" s="101"/>
      <c r="E146" s="102"/>
      <c r="F146" s="95"/>
      <c r="G146" s="93"/>
      <c r="H146" s="93"/>
      <c r="I146" s="93"/>
      <c r="J146" s="103"/>
      <c r="K146" s="103"/>
      <c r="L146" s="89">
        <f>L145*C146</f>
        <v>0</v>
      </c>
    </row>
    <row r="147" spans="2:12" ht="13.5">
      <c r="B147" s="97" t="s">
        <v>148</v>
      </c>
      <c r="C147" s="104"/>
      <c r="D147" s="104"/>
      <c r="E147" s="104"/>
      <c r="F147" s="104"/>
      <c r="G147" s="105"/>
      <c r="H147" s="105"/>
      <c r="I147" s="105"/>
      <c r="J147" s="105"/>
      <c r="K147" s="105"/>
      <c r="L147" s="106">
        <f>L146+L145</f>
        <v>0</v>
      </c>
    </row>
    <row r="148" ht="13.5">
      <c r="L148" s="108"/>
    </row>
    <row r="150" ht="13.5">
      <c r="L150" s="107"/>
    </row>
    <row r="155" ht="13.5">
      <c r="L155" s="107"/>
    </row>
  </sheetData>
  <sheetProtection/>
  <mergeCells count="10">
    <mergeCell ref="B70:E70"/>
    <mergeCell ref="B84:E84"/>
    <mergeCell ref="B52:E52"/>
    <mergeCell ref="L10:L11"/>
    <mergeCell ref="B33:E3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5"/>
  <sheetViews>
    <sheetView zoomScalePageLayoutView="0" workbookViewId="0" topLeftCell="A9">
      <selection activeCell="J14" sqref="J14:J83"/>
    </sheetView>
  </sheetViews>
  <sheetFormatPr defaultColWidth="9.00390625" defaultRowHeight="12.75"/>
  <cols>
    <col min="1" max="1" width="6.25390625" style="65" customWidth="1"/>
    <col min="2" max="2" width="47.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75390625" style="65" customWidth="1"/>
    <col min="9" max="9" width="12.125" style="65" customWidth="1"/>
    <col min="10" max="10" width="9.00390625" style="65" customWidth="1"/>
    <col min="11" max="11" width="10.37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439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291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549" t="s">
        <v>10</v>
      </c>
      <c r="B10" s="564" t="s">
        <v>11</v>
      </c>
      <c r="C10" s="564" t="s">
        <v>1</v>
      </c>
      <c r="D10" s="566" t="s">
        <v>2</v>
      </c>
      <c r="E10" s="552"/>
      <c r="F10" s="553" t="s">
        <v>3</v>
      </c>
      <c r="G10" s="554"/>
      <c r="H10" s="555" t="s">
        <v>4</v>
      </c>
      <c r="I10" s="556"/>
      <c r="J10" s="555" t="s">
        <v>222</v>
      </c>
      <c r="K10" s="556"/>
      <c r="L10" s="557" t="s">
        <v>5</v>
      </c>
    </row>
    <row r="11" spans="1:12" ht="68.25" customHeight="1">
      <c r="A11" s="550"/>
      <c r="B11" s="565"/>
      <c r="C11" s="56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58"/>
    </row>
    <row r="12" spans="1:12" ht="21" customHeight="1">
      <c r="A12" s="263" t="s">
        <v>8</v>
      </c>
      <c r="B12" s="263">
        <v>2</v>
      </c>
      <c r="C12" s="242">
        <v>3</v>
      </c>
      <c r="D12" s="72" t="s">
        <v>9</v>
      </c>
      <c r="E12" s="240">
        <v>5</v>
      </c>
      <c r="F12" s="242">
        <v>6</v>
      </c>
      <c r="G12" s="240">
        <v>7</v>
      </c>
      <c r="H12" s="242">
        <v>8</v>
      </c>
      <c r="I12" s="240">
        <v>9</v>
      </c>
      <c r="J12" s="240">
        <v>10</v>
      </c>
      <c r="K12" s="240">
        <v>11</v>
      </c>
      <c r="L12" s="263">
        <v>12</v>
      </c>
    </row>
    <row r="13" spans="1:12" ht="21" customHeight="1">
      <c r="A13" s="181"/>
      <c r="B13" s="562" t="s">
        <v>388</v>
      </c>
      <c r="C13" s="562"/>
      <c r="D13" s="562"/>
      <c r="E13" s="562"/>
      <c r="F13" s="196"/>
      <c r="G13" s="197"/>
      <c r="H13" s="198"/>
      <c r="I13" s="197"/>
      <c r="J13" s="197"/>
      <c r="K13" s="197"/>
      <c r="L13" s="199"/>
    </row>
    <row r="14" spans="1:12" ht="48.75" customHeight="1">
      <c r="A14" s="255">
        <v>1</v>
      </c>
      <c r="B14" s="316" t="s">
        <v>256</v>
      </c>
      <c r="C14" s="206" t="s">
        <v>124</v>
      </c>
      <c r="D14" s="206"/>
      <c r="E14" s="207">
        <v>450</v>
      </c>
      <c r="F14" s="208"/>
      <c r="G14" s="210"/>
      <c r="H14" s="210"/>
      <c r="I14" s="210"/>
      <c r="J14" s="210"/>
      <c r="K14" s="208"/>
      <c r="L14" s="210"/>
    </row>
    <row r="15" spans="1:12" ht="13.5" customHeight="1">
      <c r="A15" s="257"/>
      <c r="B15" s="302" t="s">
        <v>150</v>
      </c>
      <c r="C15" s="90" t="s">
        <v>0</v>
      </c>
      <c r="D15" s="210">
        <v>1</v>
      </c>
      <c r="E15" s="208">
        <f>E14*D15</f>
        <v>450</v>
      </c>
      <c r="F15" s="208"/>
      <c r="G15" s="210"/>
      <c r="H15" s="208"/>
      <c r="I15" s="208">
        <f>H15*E15</f>
        <v>0</v>
      </c>
      <c r="J15" s="208"/>
      <c r="K15" s="208"/>
      <c r="L15" s="208">
        <f>K15+I15+G15</f>
        <v>0</v>
      </c>
    </row>
    <row r="16" spans="1:12" ht="13.5" customHeight="1">
      <c r="A16" s="257"/>
      <c r="B16" s="271" t="s">
        <v>281</v>
      </c>
      <c r="C16" s="210" t="s">
        <v>224</v>
      </c>
      <c r="D16" s="210" t="s">
        <v>187</v>
      </c>
      <c r="E16" s="208">
        <v>20</v>
      </c>
      <c r="F16" s="208"/>
      <c r="G16" s="247">
        <f>F16*E16</f>
        <v>0</v>
      </c>
      <c r="H16" s="247"/>
      <c r="I16" s="247"/>
      <c r="J16" s="247"/>
      <c r="K16" s="247"/>
      <c r="L16" s="208">
        <f>K16+I16+G16</f>
        <v>0</v>
      </c>
    </row>
    <row r="17" spans="1:12" ht="13.5" customHeight="1">
      <c r="A17" s="257"/>
      <c r="B17" s="271" t="s">
        <v>401</v>
      </c>
      <c r="C17" s="210" t="s">
        <v>224</v>
      </c>
      <c r="D17" s="210" t="s">
        <v>187</v>
      </c>
      <c r="E17" s="208">
        <v>50</v>
      </c>
      <c r="F17" s="208"/>
      <c r="G17" s="247">
        <f>F17*E17</f>
        <v>0</v>
      </c>
      <c r="H17" s="247"/>
      <c r="I17" s="247"/>
      <c r="J17" s="247"/>
      <c r="K17" s="247"/>
      <c r="L17" s="208">
        <f>K17+I17+G17</f>
        <v>0</v>
      </c>
    </row>
    <row r="18" spans="1:12" ht="13.5" customHeight="1">
      <c r="A18" s="257"/>
      <c r="B18" s="271" t="s">
        <v>513</v>
      </c>
      <c r="C18" s="210" t="s">
        <v>224</v>
      </c>
      <c r="D18" s="210" t="s">
        <v>187</v>
      </c>
      <c r="E18" s="208">
        <v>80</v>
      </c>
      <c r="F18" s="208"/>
      <c r="G18" s="247">
        <f>F18*E18</f>
        <v>0</v>
      </c>
      <c r="H18" s="247"/>
      <c r="I18" s="247"/>
      <c r="J18" s="247"/>
      <c r="K18" s="247"/>
      <c r="L18" s="208">
        <f>K18+I18+G18</f>
        <v>0</v>
      </c>
    </row>
    <row r="19" spans="1:12" ht="13.5" customHeight="1">
      <c r="A19" s="257"/>
      <c r="B19" s="271" t="s">
        <v>257</v>
      </c>
      <c r="C19" s="210" t="s">
        <v>224</v>
      </c>
      <c r="D19" s="210" t="s">
        <v>187</v>
      </c>
      <c r="E19" s="208">
        <v>300</v>
      </c>
      <c r="F19" s="208"/>
      <c r="G19" s="247">
        <f>F19*E19</f>
        <v>0</v>
      </c>
      <c r="H19" s="247"/>
      <c r="I19" s="247"/>
      <c r="J19" s="247"/>
      <c r="K19" s="247"/>
      <c r="L19" s="208">
        <f>K19+I19+G19</f>
        <v>0</v>
      </c>
    </row>
    <row r="20" spans="1:12" ht="18.75" customHeight="1">
      <c r="A20" s="255">
        <v>2</v>
      </c>
      <c r="B20" s="270" t="s">
        <v>258</v>
      </c>
      <c r="C20" s="206" t="s">
        <v>124</v>
      </c>
      <c r="D20" s="206"/>
      <c r="E20" s="207">
        <v>120</v>
      </c>
      <c r="F20" s="208"/>
      <c r="G20" s="247"/>
      <c r="H20" s="247"/>
      <c r="I20" s="247"/>
      <c r="J20" s="247"/>
      <c r="K20" s="247"/>
      <c r="L20" s="247"/>
    </row>
    <row r="21" spans="1:12" ht="13.5" customHeight="1">
      <c r="A21" s="257"/>
      <c r="B21" s="302" t="s">
        <v>150</v>
      </c>
      <c r="C21" s="90" t="s">
        <v>0</v>
      </c>
      <c r="D21" s="210">
        <v>0.16</v>
      </c>
      <c r="E21" s="208">
        <f>E20*D21</f>
        <v>19.2</v>
      </c>
      <c r="F21" s="208"/>
      <c r="G21" s="247"/>
      <c r="H21" s="247"/>
      <c r="I21" s="247">
        <f>H21*E21</f>
        <v>0</v>
      </c>
      <c r="J21" s="247"/>
      <c r="K21" s="247"/>
      <c r="L21" s="247">
        <f>K21+I21+G21</f>
        <v>0</v>
      </c>
    </row>
    <row r="22" spans="1:12" ht="13.5" customHeight="1">
      <c r="A22" s="257"/>
      <c r="B22" s="312" t="s">
        <v>223</v>
      </c>
      <c r="C22" s="241" t="s">
        <v>0</v>
      </c>
      <c r="D22" s="208">
        <v>0.0191</v>
      </c>
      <c r="E22" s="208">
        <f>E20*D22</f>
        <v>2.292</v>
      </c>
      <c r="F22" s="208"/>
      <c r="G22" s="247">
        <f>F22*E22</f>
        <v>0</v>
      </c>
      <c r="H22" s="247"/>
      <c r="I22" s="247"/>
      <c r="J22" s="247"/>
      <c r="K22" s="247"/>
      <c r="L22" s="247">
        <f>K22+I22+G22</f>
        <v>0</v>
      </c>
    </row>
    <row r="23" spans="1:12" ht="13.5" customHeight="1">
      <c r="A23" s="257"/>
      <c r="B23" s="271" t="s">
        <v>402</v>
      </c>
      <c r="C23" s="210" t="s">
        <v>224</v>
      </c>
      <c r="D23" s="208">
        <v>1</v>
      </c>
      <c r="E23" s="208">
        <f>E20*D23</f>
        <v>120</v>
      </c>
      <c r="F23" s="208"/>
      <c r="G23" s="247">
        <f>F23*E23</f>
        <v>0</v>
      </c>
      <c r="H23" s="247"/>
      <c r="I23" s="247"/>
      <c r="J23" s="247"/>
      <c r="K23" s="247"/>
      <c r="L23" s="247">
        <f>I23+G23</f>
        <v>0</v>
      </c>
    </row>
    <row r="24" spans="1:12" ht="15.75" customHeight="1">
      <c r="A24" s="267">
        <v>3</v>
      </c>
      <c r="B24" s="140" t="s">
        <v>282</v>
      </c>
      <c r="C24" s="138" t="s">
        <v>139</v>
      </c>
      <c r="D24" s="139"/>
      <c r="E24" s="142">
        <v>35</v>
      </c>
      <c r="F24" s="208"/>
      <c r="G24" s="247"/>
      <c r="H24" s="247"/>
      <c r="I24" s="247"/>
      <c r="J24" s="247"/>
      <c r="K24" s="247"/>
      <c r="L24" s="247"/>
    </row>
    <row r="25" spans="1:12" ht="13.5" customHeight="1">
      <c r="A25" s="266"/>
      <c r="B25" s="302" t="s">
        <v>149</v>
      </c>
      <c r="C25" s="90" t="s">
        <v>0</v>
      </c>
      <c r="D25" s="208">
        <v>1</v>
      </c>
      <c r="E25" s="244">
        <f>E24*D25</f>
        <v>35</v>
      </c>
      <c r="F25" s="208"/>
      <c r="G25" s="247"/>
      <c r="H25" s="247"/>
      <c r="I25" s="247">
        <f>H25*E25</f>
        <v>0</v>
      </c>
      <c r="J25" s="247"/>
      <c r="K25" s="247"/>
      <c r="L25" s="247">
        <f>K25+I25+G25</f>
        <v>0</v>
      </c>
    </row>
    <row r="26" spans="1:12" ht="13.5" customHeight="1">
      <c r="A26" s="266"/>
      <c r="B26" s="141" t="s">
        <v>283</v>
      </c>
      <c r="C26" s="242" t="s">
        <v>139</v>
      </c>
      <c r="D26" s="244">
        <v>1</v>
      </c>
      <c r="E26" s="244">
        <f>E24*D26</f>
        <v>35</v>
      </c>
      <c r="F26" s="208"/>
      <c r="G26" s="247">
        <f>F26*E26</f>
        <v>0</v>
      </c>
      <c r="H26" s="247"/>
      <c r="I26" s="247"/>
      <c r="J26" s="247"/>
      <c r="K26" s="247"/>
      <c r="L26" s="247">
        <f>K26+I26+G26</f>
        <v>0</v>
      </c>
    </row>
    <row r="27" spans="1:12" ht="13.5" customHeight="1">
      <c r="A27" s="267">
        <v>4</v>
      </c>
      <c r="B27" s="140" t="s">
        <v>516</v>
      </c>
      <c r="C27" s="138" t="s">
        <v>139</v>
      </c>
      <c r="D27" s="142"/>
      <c r="E27" s="142">
        <v>6</v>
      </c>
      <c r="F27" s="208"/>
      <c r="G27" s="247"/>
      <c r="H27" s="247"/>
      <c r="I27" s="247"/>
      <c r="J27" s="247"/>
      <c r="K27" s="247"/>
      <c r="L27" s="247"/>
    </row>
    <row r="28" spans="1:12" ht="13.5" customHeight="1">
      <c r="A28" s="266"/>
      <c r="B28" s="302" t="s">
        <v>149</v>
      </c>
      <c r="C28" s="90" t="s">
        <v>0</v>
      </c>
      <c r="D28" s="208">
        <v>1</v>
      </c>
      <c r="E28" s="244">
        <f>E27*D28</f>
        <v>6</v>
      </c>
      <c r="F28" s="208"/>
      <c r="G28" s="247"/>
      <c r="H28" s="247"/>
      <c r="I28" s="247">
        <f>H28*E28</f>
        <v>0</v>
      </c>
      <c r="J28" s="247"/>
      <c r="K28" s="247"/>
      <c r="L28" s="247">
        <f>K28+I28+G28</f>
        <v>0</v>
      </c>
    </row>
    <row r="29" spans="1:12" ht="13.5" customHeight="1">
      <c r="A29" s="266"/>
      <c r="B29" s="141" t="s">
        <v>517</v>
      </c>
      <c r="C29" s="242" t="s">
        <v>139</v>
      </c>
      <c r="D29" s="244">
        <v>1</v>
      </c>
      <c r="E29" s="244">
        <f>E27*D29</f>
        <v>6</v>
      </c>
      <c r="F29" s="208"/>
      <c r="G29" s="247">
        <f>F29*E29</f>
        <v>0</v>
      </c>
      <c r="H29" s="247"/>
      <c r="I29" s="247"/>
      <c r="J29" s="247"/>
      <c r="K29" s="247"/>
      <c r="L29" s="247">
        <f>K29+I29+G29</f>
        <v>0</v>
      </c>
    </row>
    <row r="30" spans="1:12" ht="16.5" customHeight="1">
      <c r="A30" s="267">
        <v>5</v>
      </c>
      <c r="B30" s="140" t="s">
        <v>255</v>
      </c>
      <c r="C30" s="138" t="s">
        <v>139</v>
      </c>
      <c r="D30" s="142"/>
      <c r="E30" s="142">
        <v>7</v>
      </c>
      <c r="F30" s="208"/>
      <c r="G30" s="247"/>
      <c r="H30" s="247"/>
      <c r="I30" s="247"/>
      <c r="J30" s="247"/>
      <c r="K30" s="247"/>
      <c r="L30" s="247"/>
    </row>
    <row r="31" spans="1:12" ht="13.5" customHeight="1">
      <c r="A31" s="266"/>
      <c r="B31" s="302" t="s">
        <v>149</v>
      </c>
      <c r="C31" s="90" t="s">
        <v>0</v>
      </c>
      <c r="D31" s="391">
        <v>1</v>
      </c>
      <c r="E31" s="244">
        <f>E30*D31</f>
        <v>7</v>
      </c>
      <c r="F31" s="208"/>
      <c r="G31" s="247"/>
      <c r="H31" s="247"/>
      <c r="I31" s="247">
        <f>H31*E31</f>
        <v>0</v>
      </c>
      <c r="J31" s="247"/>
      <c r="K31" s="247"/>
      <c r="L31" s="247">
        <f>K31+I31+G31</f>
        <v>0</v>
      </c>
    </row>
    <row r="32" spans="1:12" ht="13.5" customHeight="1">
      <c r="A32" s="266"/>
      <c r="B32" s="268" t="s">
        <v>255</v>
      </c>
      <c r="C32" s="242" t="s">
        <v>139</v>
      </c>
      <c r="D32" s="244">
        <v>1</v>
      </c>
      <c r="E32" s="244">
        <f>E30*D32</f>
        <v>7</v>
      </c>
      <c r="F32" s="208"/>
      <c r="G32" s="247">
        <f>F32*E32</f>
        <v>0</v>
      </c>
      <c r="H32" s="247"/>
      <c r="I32" s="247"/>
      <c r="J32" s="247"/>
      <c r="K32" s="247"/>
      <c r="L32" s="247">
        <f>K32+I32+G32</f>
        <v>0</v>
      </c>
    </row>
    <row r="33" spans="1:12" ht="16.5" customHeight="1">
      <c r="A33" s="267">
        <v>6</v>
      </c>
      <c r="B33" s="92" t="s">
        <v>404</v>
      </c>
      <c r="C33" s="138" t="s">
        <v>139</v>
      </c>
      <c r="D33" s="142"/>
      <c r="E33" s="142">
        <v>27</v>
      </c>
      <c r="F33" s="208"/>
      <c r="G33" s="247"/>
      <c r="H33" s="247"/>
      <c r="I33" s="247"/>
      <c r="J33" s="247"/>
      <c r="K33" s="247"/>
      <c r="L33" s="247"/>
    </row>
    <row r="34" spans="1:12" ht="13.5" customHeight="1">
      <c r="A34" s="266"/>
      <c r="B34" s="302" t="s">
        <v>149</v>
      </c>
      <c r="C34" s="90" t="s">
        <v>0</v>
      </c>
      <c r="D34" s="391">
        <v>1</v>
      </c>
      <c r="E34" s="244">
        <f>E33*D34</f>
        <v>27</v>
      </c>
      <c r="F34" s="208"/>
      <c r="G34" s="247"/>
      <c r="H34" s="247"/>
      <c r="I34" s="247">
        <f>H34*E34</f>
        <v>0</v>
      </c>
      <c r="J34" s="247"/>
      <c r="K34" s="247"/>
      <c r="L34" s="247">
        <f>K34+I34+G34</f>
        <v>0</v>
      </c>
    </row>
    <row r="35" spans="1:12" ht="13.5" customHeight="1">
      <c r="A35" s="266"/>
      <c r="B35" s="268" t="s">
        <v>255</v>
      </c>
      <c r="C35" s="242" t="s">
        <v>139</v>
      </c>
      <c r="D35" s="244">
        <v>1</v>
      </c>
      <c r="E35" s="244">
        <f>E33*D35</f>
        <v>27</v>
      </c>
      <c r="F35" s="208"/>
      <c r="G35" s="247">
        <f>F35*E35</f>
        <v>0</v>
      </c>
      <c r="H35" s="247"/>
      <c r="I35" s="247"/>
      <c r="J35" s="247"/>
      <c r="K35" s="247"/>
      <c r="L35" s="247">
        <f>K35+I35+G35</f>
        <v>0</v>
      </c>
    </row>
    <row r="36" spans="1:12" ht="43.5" customHeight="1">
      <c r="A36" s="264">
        <v>7</v>
      </c>
      <c r="B36" s="140" t="s">
        <v>284</v>
      </c>
      <c r="C36" s="138" t="s">
        <v>139</v>
      </c>
      <c r="D36" s="139"/>
      <c r="E36" s="142">
        <v>19</v>
      </c>
      <c r="F36" s="208"/>
      <c r="G36" s="247"/>
      <c r="H36" s="247"/>
      <c r="I36" s="247"/>
      <c r="J36" s="247"/>
      <c r="K36" s="247"/>
      <c r="L36" s="247"/>
    </row>
    <row r="37" spans="1:12" ht="14.25" customHeight="1">
      <c r="A37" s="265"/>
      <c r="B37" s="302" t="s">
        <v>149</v>
      </c>
      <c r="C37" s="90" t="s">
        <v>0</v>
      </c>
      <c r="D37" s="390">
        <v>1</v>
      </c>
      <c r="E37" s="244">
        <f>E36*D37</f>
        <v>19</v>
      </c>
      <c r="F37" s="208"/>
      <c r="G37" s="247"/>
      <c r="H37" s="247"/>
      <c r="I37" s="247">
        <f>H37*E37</f>
        <v>0</v>
      </c>
      <c r="J37" s="247"/>
      <c r="K37" s="247"/>
      <c r="L37" s="247">
        <f>K37+I37+G37</f>
        <v>0</v>
      </c>
    </row>
    <row r="38" spans="1:12" ht="29.25" customHeight="1">
      <c r="A38" s="266"/>
      <c r="B38" s="141" t="s">
        <v>389</v>
      </c>
      <c r="C38" s="242" t="s">
        <v>139</v>
      </c>
      <c r="D38" s="243" t="s">
        <v>187</v>
      </c>
      <c r="E38" s="244">
        <v>17</v>
      </c>
      <c r="F38" s="208"/>
      <c r="G38" s="247">
        <f>F38*E38</f>
        <v>0</v>
      </c>
      <c r="H38" s="247"/>
      <c r="I38" s="247"/>
      <c r="J38" s="247"/>
      <c r="K38" s="247"/>
      <c r="L38" s="247">
        <f>K38+I38+G38</f>
        <v>0</v>
      </c>
    </row>
    <row r="39" spans="1:12" ht="29.25" customHeight="1">
      <c r="A39" s="266"/>
      <c r="B39" s="141" t="s">
        <v>405</v>
      </c>
      <c r="C39" s="242" t="s">
        <v>139</v>
      </c>
      <c r="D39" s="243" t="s">
        <v>187</v>
      </c>
      <c r="E39" s="244">
        <v>2</v>
      </c>
      <c r="F39" s="208"/>
      <c r="G39" s="247">
        <f>F39*E39</f>
        <v>0</v>
      </c>
      <c r="H39" s="247"/>
      <c r="I39" s="247"/>
      <c r="J39" s="247"/>
      <c r="K39" s="247"/>
      <c r="L39" s="247">
        <f>K39+I39+G39</f>
        <v>0</v>
      </c>
    </row>
    <row r="40" spans="1:12" ht="29.25" customHeight="1">
      <c r="A40" s="264">
        <v>8</v>
      </c>
      <c r="B40" s="140" t="s">
        <v>406</v>
      </c>
      <c r="C40" s="138" t="s">
        <v>139</v>
      </c>
      <c r="D40" s="139"/>
      <c r="E40" s="142">
        <v>3</v>
      </c>
      <c r="F40" s="208"/>
      <c r="G40" s="247"/>
      <c r="H40" s="247"/>
      <c r="I40" s="247"/>
      <c r="J40" s="247"/>
      <c r="K40" s="247"/>
      <c r="L40" s="247"/>
    </row>
    <row r="41" spans="1:12" ht="18" customHeight="1">
      <c r="A41" s="265"/>
      <c r="B41" s="302" t="s">
        <v>149</v>
      </c>
      <c r="C41" s="90" t="s">
        <v>0</v>
      </c>
      <c r="D41" s="390">
        <v>1</v>
      </c>
      <c r="E41" s="244">
        <f>E40*D41</f>
        <v>3</v>
      </c>
      <c r="F41" s="208"/>
      <c r="G41" s="247"/>
      <c r="H41" s="247"/>
      <c r="I41" s="247">
        <f>H41*E41</f>
        <v>0</v>
      </c>
      <c r="J41" s="247"/>
      <c r="K41" s="247"/>
      <c r="L41" s="247">
        <f>K41+I41+G41</f>
        <v>0</v>
      </c>
    </row>
    <row r="42" spans="1:12" ht="29.25" customHeight="1">
      <c r="A42" s="266"/>
      <c r="B42" s="141" t="s">
        <v>407</v>
      </c>
      <c r="C42" s="242" t="s">
        <v>139</v>
      </c>
      <c r="D42" s="243" t="s">
        <v>187</v>
      </c>
      <c r="E42" s="244">
        <v>3</v>
      </c>
      <c r="F42" s="208"/>
      <c r="G42" s="247">
        <f>F42*E42</f>
        <v>0</v>
      </c>
      <c r="H42" s="247"/>
      <c r="I42" s="247"/>
      <c r="J42" s="247"/>
      <c r="K42" s="247"/>
      <c r="L42" s="247">
        <f>K42+I42+G42</f>
        <v>0</v>
      </c>
    </row>
    <row r="43" spans="1:12" ht="20.25" customHeight="1">
      <c r="A43" s="264">
        <v>9</v>
      </c>
      <c r="B43" s="388" t="s">
        <v>403</v>
      </c>
      <c r="C43" s="138" t="s">
        <v>139</v>
      </c>
      <c r="D43" s="139"/>
      <c r="E43" s="142">
        <v>5</v>
      </c>
      <c r="F43" s="208"/>
      <c r="G43" s="247"/>
      <c r="H43" s="247"/>
      <c r="I43" s="247"/>
      <c r="J43" s="247"/>
      <c r="K43" s="247"/>
      <c r="L43" s="247"/>
    </row>
    <row r="44" spans="1:12" ht="14.25" customHeight="1">
      <c r="A44" s="266"/>
      <c r="B44" s="302" t="s">
        <v>149</v>
      </c>
      <c r="C44" s="90" t="s">
        <v>0</v>
      </c>
      <c r="D44" s="244">
        <v>1</v>
      </c>
      <c r="E44" s="244">
        <f>E43*D44</f>
        <v>5</v>
      </c>
      <c r="F44" s="208"/>
      <c r="G44" s="247"/>
      <c r="H44" s="247"/>
      <c r="I44" s="247">
        <f>H44*E44</f>
        <v>0</v>
      </c>
      <c r="J44" s="247"/>
      <c r="K44" s="247"/>
      <c r="L44" s="247">
        <f>K44+I44+G44</f>
        <v>0</v>
      </c>
    </row>
    <row r="45" spans="1:12" ht="31.5" customHeight="1">
      <c r="A45" s="266"/>
      <c r="B45" s="386" t="s">
        <v>390</v>
      </c>
      <c r="C45" s="242" t="s">
        <v>139</v>
      </c>
      <c r="D45" s="243" t="s">
        <v>187</v>
      </c>
      <c r="E45" s="244">
        <v>4</v>
      </c>
      <c r="F45" s="208"/>
      <c r="G45" s="247">
        <f>F45*E45</f>
        <v>0</v>
      </c>
      <c r="H45" s="247"/>
      <c r="I45" s="247"/>
      <c r="J45" s="247"/>
      <c r="K45" s="247"/>
      <c r="L45" s="247">
        <f>K45+I45+G45</f>
        <v>0</v>
      </c>
    </row>
    <row r="46" spans="1:12" ht="31.5" customHeight="1">
      <c r="A46" s="266"/>
      <c r="B46" s="386" t="s">
        <v>512</v>
      </c>
      <c r="C46" s="242" t="s">
        <v>139</v>
      </c>
      <c r="D46" s="243" t="s">
        <v>187</v>
      </c>
      <c r="E46" s="244">
        <v>1</v>
      </c>
      <c r="F46" s="208"/>
      <c r="G46" s="247">
        <f>F46*E46</f>
        <v>0</v>
      </c>
      <c r="H46" s="247"/>
      <c r="I46" s="247"/>
      <c r="J46" s="247"/>
      <c r="K46" s="247"/>
      <c r="L46" s="247">
        <f>K46+I46+G46</f>
        <v>0</v>
      </c>
    </row>
    <row r="47" spans="1:12" ht="17.25" customHeight="1">
      <c r="A47" s="264">
        <v>10</v>
      </c>
      <c r="B47" s="140" t="s">
        <v>311</v>
      </c>
      <c r="C47" s="138" t="s">
        <v>139</v>
      </c>
      <c r="D47" s="139"/>
      <c r="E47" s="142">
        <v>2</v>
      </c>
      <c r="F47" s="208"/>
      <c r="G47" s="247"/>
      <c r="H47" s="247"/>
      <c r="I47" s="247"/>
      <c r="J47" s="247"/>
      <c r="K47" s="247"/>
      <c r="L47" s="247"/>
    </row>
    <row r="48" spans="1:12" ht="13.5" customHeight="1">
      <c r="A48" s="265"/>
      <c r="B48" s="302" t="s">
        <v>149</v>
      </c>
      <c r="C48" s="90" t="s">
        <v>0</v>
      </c>
      <c r="D48" s="72" t="s">
        <v>392</v>
      </c>
      <c r="E48" s="244">
        <f>E47*D48</f>
        <v>2</v>
      </c>
      <c r="F48" s="208"/>
      <c r="G48" s="247"/>
      <c r="H48" s="247"/>
      <c r="I48" s="247">
        <f>H48*E48</f>
        <v>0</v>
      </c>
      <c r="J48" s="247"/>
      <c r="K48" s="247"/>
      <c r="L48" s="247">
        <f>K48+I48+G48</f>
        <v>0</v>
      </c>
    </row>
    <row r="49" spans="1:12" ht="13.5" customHeight="1">
      <c r="A49" s="265"/>
      <c r="B49" s="141" t="s">
        <v>312</v>
      </c>
      <c r="C49" s="242" t="s">
        <v>139</v>
      </c>
      <c r="D49" s="72" t="s">
        <v>392</v>
      </c>
      <c r="E49" s="244">
        <f>E47*D49</f>
        <v>2</v>
      </c>
      <c r="F49" s="208"/>
      <c r="G49" s="247">
        <f>F49*E49</f>
        <v>0</v>
      </c>
      <c r="H49" s="247"/>
      <c r="I49" s="247"/>
      <c r="J49" s="247"/>
      <c r="K49" s="247"/>
      <c r="L49" s="247">
        <f>G49</f>
        <v>0</v>
      </c>
    </row>
    <row r="50" spans="1:12" ht="17.25" customHeight="1">
      <c r="A50" s="387">
        <v>11</v>
      </c>
      <c r="B50" s="378" t="s">
        <v>400</v>
      </c>
      <c r="C50" s="121" t="s">
        <v>192</v>
      </c>
      <c r="D50" s="121"/>
      <c r="E50" s="106">
        <v>3</v>
      </c>
      <c r="F50" s="110"/>
      <c r="G50" s="379"/>
      <c r="H50" s="90"/>
      <c r="I50" s="90"/>
      <c r="J50" s="110"/>
      <c r="K50" s="380"/>
      <c r="L50" s="380"/>
    </row>
    <row r="51" spans="1:12" ht="15.75" customHeight="1">
      <c r="A51" s="377"/>
      <c r="B51" s="381" t="s">
        <v>391</v>
      </c>
      <c r="C51" s="382" t="s">
        <v>0</v>
      </c>
      <c r="D51" s="382" t="s">
        <v>392</v>
      </c>
      <c r="E51" s="58">
        <f>E50*D51</f>
        <v>3</v>
      </c>
      <c r="F51" s="110"/>
      <c r="G51" s="90"/>
      <c r="H51" s="110"/>
      <c r="I51" s="110">
        <f>H51*E51</f>
        <v>0</v>
      </c>
      <c r="J51" s="110"/>
      <c r="K51" s="380"/>
      <c r="L51" s="380">
        <f>K51+I51+G51</f>
        <v>0</v>
      </c>
    </row>
    <row r="52" spans="1:12" ht="15.75" customHeight="1">
      <c r="A52" s="377"/>
      <c r="B52" s="148" t="s">
        <v>393</v>
      </c>
      <c r="C52" s="383" t="s">
        <v>192</v>
      </c>
      <c r="D52" s="383"/>
      <c r="E52" s="58">
        <v>9</v>
      </c>
      <c r="F52" s="110"/>
      <c r="G52" s="397">
        <f aca="true" t="shared" si="0" ref="G52:G57">F52*E52</f>
        <v>0</v>
      </c>
      <c r="H52" s="90"/>
      <c r="I52" s="90"/>
      <c r="J52" s="110"/>
      <c r="K52" s="380"/>
      <c r="L52" s="380">
        <f aca="true" t="shared" si="1" ref="L52:L57">K52+I52+G52</f>
        <v>0</v>
      </c>
    </row>
    <row r="53" spans="1:12" ht="18" customHeight="1">
      <c r="A53" s="377"/>
      <c r="B53" s="148" t="s">
        <v>394</v>
      </c>
      <c r="C53" s="383" t="s">
        <v>124</v>
      </c>
      <c r="D53" s="383"/>
      <c r="E53" s="58">
        <v>48</v>
      </c>
      <c r="F53" s="110"/>
      <c r="G53" s="397">
        <f t="shared" si="0"/>
        <v>0</v>
      </c>
      <c r="H53" s="90"/>
      <c r="I53" s="90"/>
      <c r="J53" s="110"/>
      <c r="K53" s="380"/>
      <c r="L53" s="380">
        <f t="shared" si="1"/>
        <v>0</v>
      </c>
    </row>
    <row r="54" spans="1:12" ht="15.75" customHeight="1">
      <c r="A54" s="377"/>
      <c r="B54" s="148" t="s">
        <v>395</v>
      </c>
      <c r="C54" s="383" t="s">
        <v>396</v>
      </c>
      <c r="D54" s="383"/>
      <c r="E54" s="58">
        <v>9</v>
      </c>
      <c r="F54" s="110"/>
      <c r="G54" s="397">
        <f t="shared" si="0"/>
        <v>0</v>
      </c>
      <c r="H54" s="90"/>
      <c r="I54" s="90"/>
      <c r="J54" s="110"/>
      <c r="K54" s="380"/>
      <c r="L54" s="380">
        <f t="shared" si="1"/>
        <v>0</v>
      </c>
    </row>
    <row r="55" spans="1:12" ht="15.75" customHeight="1">
      <c r="A55" s="377"/>
      <c r="B55" s="148" t="s">
        <v>397</v>
      </c>
      <c r="C55" s="383" t="s">
        <v>396</v>
      </c>
      <c r="D55" s="383"/>
      <c r="E55" s="58">
        <v>3</v>
      </c>
      <c r="F55" s="110"/>
      <c r="G55" s="397">
        <f t="shared" si="0"/>
        <v>0</v>
      </c>
      <c r="H55" s="90"/>
      <c r="I55" s="90"/>
      <c r="J55" s="110"/>
      <c r="K55" s="380"/>
      <c r="L55" s="380">
        <f t="shared" si="1"/>
        <v>0</v>
      </c>
    </row>
    <row r="56" spans="1:12" ht="30" customHeight="1">
      <c r="A56" s="377"/>
      <c r="B56" s="148" t="s">
        <v>398</v>
      </c>
      <c r="C56" s="383" t="s">
        <v>192</v>
      </c>
      <c r="D56" s="383"/>
      <c r="E56" s="58">
        <v>3</v>
      </c>
      <c r="F56" s="110"/>
      <c r="G56" s="110">
        <f t="shared" si="0"/>
        <v>0</v>
      </c>
      <c r="H56" s="90"/>
      <c r="I56" s="90"/>
      <c r="J56" s="110"/>
      <c r="K56" s="380"/>
      <c r="L56" s="380">
        <f t="shared" si="1"/>
        <v>0</v>
      </c>
    </row>
    <row r="57" spans="1:12" ht="15.75" customHeight="1">
      <c r="A57" s="384"/>
      <c r="B57" s="385" t="s">
        <v>399</v>
      </c>
      <c r="C57" s="383" t="s">
        <v>192</v>
      </c>
      <c r="D57" s="383"/>
      <c r="E57" s="58">
        <v>3</v>
      </c>
      <c r="F57" s="110"/>
      <c r="G57" s="397">
        <f t="shared" si="0"/>
        <v>0</v>
      </c>
      <c r="H57" s="90"/>
      <c r="I57" s="90"/>
      <c r="J57" s="110"/>
      <c r="K57" s="380"/>
      <c r="L57" s="380">
        <f t="shared" si="1"/>
        <v>0</v>
      </c>
    </row>
    <row r="58" spans="1:12" ht="15.75" customHeight="1">
      <c r="A58" s="210"/>
      <c r="B58" s="270" t="s">
        <v>5</v>
      </c>
      <c r="C58" s="206"/>
      <c r="D58" s="206"/>
      <c r="E58" s="206"/>
      <c r="F58" s="207"/>
      <c r="G58" s="207">
        <f>SUM(G14:G57)</f>
        <v>0</v>
      </c>
      <c r="H58" s="207"/>
      <c r="I58" s="207">
        <f>SUM(I14:I57)</f>
        <v>0</v>
      </c>
      <c r="J58" s="207"/>
      <c r="K58" s="207"/>
      <c r="L58" s="207">
        <f>SUM(L14:L57)</f>
        <v>0</v>
      </c>
    </row>
    <row r="59" spans="1:12" ht="15.75" customHeight="1">
      <c r="A59" s="262"/>
      <c r="B59" s="459" t="s">
        <v>131</v>
      </c>
      <c r="C59" s="245">
        <v>0.05</v>
      </c>
      <c r="D59" s="206"/>
      <c r="E59" s="206"/>
      <c r="F59" s="207"/>
      <c r="G59" s="207"/>
      <c r="H59" s="207"/>
      <c r="I59" s="207"/>
      <c r="J59" s="207"/>
      <c r="K59" s="207"/>
      <c r="L59" s="208">
        <f>G58*C59</f>
        <v>0</v>
      </c>
    </row>
    <row r="60" spans="1:12" ht="15.75" customHeight="1">
      <c r="A60" s="262"/>
      <c r="B60" s="97" t="s">
        <v>5</v>
      </c>
      <c r="C60" s="95"/>
      <c r="D60" s="206"/>
      <c r="E60" s="206"/>
      <c r="F60" s="207"/>
      <c r="G60" s="207"/>
      <c r="H60" s="207"/>
      <c r="I60" s="207"/>
      <c r="J60" s="207"/>
      <c r="K60" s="207"/>
      <c r="L60" s="208">
        <f>L59+L58</f>
        <v>0</v>
      </c>
    </row>
    <row r="61" spans="1:12" ht="15.75" customHeight="1">
      <c r="A61" s="262"/>
      <c r="B61" s="206" t="s">
        <v>225</v>
      </c>
      <c r="C61" s="269">
        <v>0.75</v>
      </c>
      <c r="D61" s="206"/>
      <c r="E61" s="206"/>
      <c r="F61" s="207"/>
      <c r="G61" s="207"/>
      <c r="H61" s="207"/>
      <c r="I61" s="207"/>
      <c r="J61" s="207"/>
      <c r="K61" s="207"/>
      <c r="L61" s="208">
        <f>I58*C61</f>
        <v>0</v>
      </c>
    </row>
    <row r="62" spans="1:12" ht="15.75" customHeight="1">
      <c r="A62" s="262"/>
      <c r="B62" s="270" t="s">
        <v>5</v>
      </c>
      <c r="C62" s="206"/>
      <c r="D62" s="206"/>
      <c r="E62" s="206"/>
      <c r="F62" s="207"/>
      <c r="G62" s="207"/>
      <c r="H62" s="207"/>
      <c r="I62" s="207"/>
      <c r="J62" s="207"/>
      <c r="K62" s="207"/>
      <c r="L62" s="208">
        <f>L61+L60</f>
        <v>0</v>
      </c>
    </row>
    <row r="63" spans="1:12" ht="15.75" customHeight="1">
      <c r="A63" s="262"/>
      <c r="B63" s="278" t="s">
        <v>226</v>
      </c>
      <c r="C63" s="269">
        <v>0.08</v>
      </c>
      <c r="D63" s="206"/>
      <c r="E63" s="206"/>
      <c r="F63" s="207"/>
      <c r="G63" s="207"/>
      <c r="H63" s="207"/>
      <c r="I63" s="207"/>
      <c r="J63" s="207"/>
      <c r="K63" s="207"/>
      <c r="L63" s="208">
        <f>L62*C63</f>
        <v>0</v>
      </c>
    </row>
    <row r="64" spans="1:12" ht="15.75" customHeight="1">
      <c r="A64" s="210"/>
      <c r="B64" s="270" t="s">
        <v>5</v>
      </c>
      <c r="C64" s="278"/>
      <c r="D64" s="278"/>
      <c r="E64" s="278"/>
      <c r="F64" s="279"/>
      <c r="G64" s="279"/>
      <c r="H64" s="279"/>
      <c r="I64" s="279"/>
      <c r="J64" s="279"/>
      <c r="K64" s="279"/>
      <c r="L64" s="279">
        <f>L63+L62</f>
        <v>0</v>
      </c>
    </row>
    <row r="65" spans="1:12" ht="21" customHeight="1">
      <c r="A65" s="372"/>
      <c r="B65" s="563" t="s">
        <v>259</v>
      </c>
      <c r="C65" s="563"/>
      <c r="D65" s="563"/>
      <c r="E65" s="563"/>
      <c r="F65" s="373"/>
      <c r="G65" s="374"/>
      <c r="H65" s="375"/>
      <c r="I65" s="374"/>
      <c r="J65" s="374"/>
      <c r="K65" s="374"/>
      <c r="L65" s="376"/>
    </row>
    <row r="66" spans="1:12" ht="15" customHeight="1">
      <c r="A66" s="118">
        <v>1</v>
      </c>
      <c r="B66" s="452" t="s">
        <v>508</v>
      </c>
      <c r="C66" s="453" t="s">
        <v>121</v>
      </c>
      <c r="D66" s="453"/>
      <c r="E66" s="456">
        <v>18</v>
      </c>
      <c r="F66" s="150"/>
      <c r="G66" s="150"/>
      <c r="H66" s="165"/>
      <c r="I66" s="150"/>
      <c r="J66" s="150"/>
      <c r="K66" s="150"/>
      <c r="L66" s="150"/>
    </row>
    <row r="67" spans="1:12" ht="14.25" customHeight="1">
      <c r="A67" s="161"/>
      <c r="B67" s="160" t="s">
        <v>149</v>
      </c>
      <c r="C67" s="112" t="s">
        <v>0</v>
      </c>
      <c r="D67" s="110">
        <v>1</v>
      </c>
      <c r="E67" s="58">
        <f>E66*D67</f>
        <v>18</v>
      </c>
      <c r="F67" s="58"/>
      <c r="G67" s="58"/>
      <c r="H67" s="58"/>
      <c r="I67" s="58">
        <f>H67*E67</f>
        <v>0</v>
      </c>
      <c r="J67" s="58"/>
      <c r="K67" s="58"/>
      <c r="L67" s="58">
        <f>I67+G67</f>
        <v>0</v>
      </c>
    </row>
    <row r="68" spans="1:12" ht="14.25" customHeight="1">
      <c r="A68" s="161"/>
      <c r="B68" s="454" t="s">
        <v>509</v>
      </c>
      <c r="C68" s="455" t="s">
        <v>124</v>
      </c>
      <c r="D68" s="457"/>
      <c r="E68" s="457">
        <v>72</v>
      </c>
      <c r="F68" s="150"/>
      <c r="G68" s="150"/>
      <c r="H68" s="165"/>
      <c r="I68" s="150"/>
      <c r="J68" s="150"/>
      <c r="K68" s="150">
        <f>J68*E68</f>
        <v>0</v>
      </c>
      <c r="L68" s="58">
        <f>K68</f>
        <v>0</v>
      </c>
    </row>
    <row r="69" spans="1:12" ht="21" customHeight="1">
      <c r="A69" s="255">
        <v>1</v>
      </c>
      <c r="B69" s="270" t="s">
        <v>260</v>
      </c>
      <c r="C69" s="206" t="s">
        <v>135</v>
      </c>
      <c r="D69" s="206"/>
      <c r="E69" s="207">
        <v>16.8</v>
      </c>
      <c r="F69" s="208"/>
      <c r="G69" s="208"/>
      <c r="H69" s="208"/>
      <c r="I69" s="208"/>
      <c r="J69" s="208"/>
      <c r="K69" s="208"/>
      <c r="L69" s="208"/>
    </row>
    <row r="70" spans="1:12" ht="13.5" customHeight="1">
      <c r="A70" s="257"/>
      <c r="B70" s="302" t="s">
        <v>149</v>
      </c>
      <c r="C70" s="90" t="s">
        <v>0</v>
      </c>
      <c r="D70" s="208">
        <v>1</v>
      </c>
      <c r="E70" s="208">
        <f>E69*D70</f>
        <v>16.8</v>
      </c>
      <c r="F70" s="208"/>
      <c r="G70" s="208"/>
      <c r="H70" s="208"/>
      <c r="I70" s="208">
        <f>H70*E70</f>
        <v>0</v>
      </c>
      <c r="J70" s="208"/>
      <c r="K70" s="208"/>
      <c r="L70" s="208">
        <f>I70</f>
        <v>0</v>
      </c>
    </row>
    <row r="71" spans="1:12" ht="21" customHeight="1">
      <c r="A71" s="255">
        <v>2</v>
      </c>
      <c r="B71" s="270" t="s">
        <v>261</v>
      </c>
      <c r="C71" s="206" t="s">
        <v>135</v>
      </c>
      <c r="D71" s="207"/>
      <c r="E71" s="207">
        <v>7.2</v>
      </c>
      <c r="F71" s="208"/>
      <c r="G71" s="208"/>
      <c r="H71" s="208"/>
      <c r="I71" s="208"/>
      <c r="J71" s="208"/>
      <c r="K71" s="208"/>
      <c r="L71" s="208"/>
    </row>
    <row r="72" spans="1:12" ht="13.5" customHeight="1">
      <c r="A72" s="257"/>
      <c r="B72" s="302" t="s">
        <v>149</v>
      </c>
      <c r="C72" s="90" t="s">
        <v>0</v>
      </c>
      <c r="D72" s="208">
        <v>1</v>
      </c>
      <c r="E72" s="208">
        <f>E71*D72</f>
        <v>7.2</v>
      </c>
      <c r="F72" s="208"/>
      <c r="G72" s="208"/>
      <c r="H72" s="208"/>
      <c r="I72" s="208">
        <f>H72*E72</f>
        <v>0</v>
      </c>
      <c r="J72" s="208"/>
      <c r="K72" s="208"/>
      <c r="L72" s="208">
        <f>I72</f>
        <v>0</v>
      </c>
    </row>
    <row r="73" spans="1:12" ht="13.5" customHeight="1">
      <c r="A73" s="257"/>
      <c r="B73" s="271" t="s">
        <v>262</v>
      </c>
      <c r="C73" s="210" t="s">
        <v>135</v>
      </c>
      <c r="D73" s="208">
        <v>1.1</v>
      </c>
      <c r="E73" s="208">
        <f>E71*D73</f>
        <v>7.920000000000001</v>
      </c>
      <c r="F73" s="208"/>
      <c r="G73" s="208">
        <f>F73*E73</f>
        <v>0</v>
      </c>
      <c r="H73" s="208"/>
      <c r="I73" s="208"/>
      <c r="J73" s="208"/>
      <c r="K73" s="208"/>
      <c r="L73" s="208">
        <f>G73</f>
        <v>0</v>
      </c>
    </row>
    <row r="74" spans="1:12" ht="13.5" customHeight="1">
      <c r="A74" s="257"/>
      <c r="B74" s="271" t="s">
        <v>288</v>
      </c>
      <c r="C74" s="210" t="s">
        <v>124</v>
      </c>
      <c r="D74" s="210"/>
      <c r="E74" s="208">
        <v>50</v>
      </c>
      <c r="F74" s="208"/>
      <c r="G74" s="208">
        <f>F74*E74</f>
        <v>0</v>
      </c>
      <c r="H74" s="208"/>
      <c r="I74" s="208"/>
      <c r="J74" s="208"/>
      <c r="K74" s="208"/>
      <c r="L74" s="208">
        <f>G74</f>
        <v>0</v>
      </c>
    </row>
    <row r="75" spans="1:12" ht="21" customHeight="1">
      <c r="A75" s="255">
        <v>3</v>
      </c>
      <c r="B75" s="270" t="s">
        <v>263</v>
      </c>
      <c r="C75" s="206" t="s">
        <v>135</v>
      </c>
      <c r="D75" s="206"/>
      <c r="E75" s="207">
        <v>9.6</v>
      </c>
      <c r="F75" s="208"/>
      <c r="G75" s="208"/>
      <c r="H75" s="208"/>
      <c r="I75" s="208"/>
      <c r="J75" s="208"/>
      <c r="K75" s="208"/>
      <c r="L75" s="208"/>
    </row>
    <row r="76" spans="1:12" ht="13.5" customHeight="1">
      <c r="A76" s="257"/>
      <c r="B76" s="302" t="s">
        <v>149</v>
      </c>
      <c r="C76" s="90" t="s">
        <v>0</v>
      </c>
      <c r="D76" s="208">
        <v>1</v>
      </c>
      <c r="E76" s="208">
        <f>E75*D76</f>
        <v>9.6</v>
      </c>
      <c r="F76" s="208"/>
      <c r="G76" s="208"/>
      <c r="H76" s="208"/>
      <c r="I76" s="208">
        <f>H76*E76</f>
        <v>0</v>
      </c>
      <c r="J76" s="208"/>
      <c r="K76" s="208"/>
      <c r="L76" s="208">
        <f>I76</f>
        <v>0</v>
      </c>
    </row>
    <row r="77" spans="1:12" ht="33.75" customHeight="1">
      <c r="A77" s="255">
        <v>4</v>
      </c>
      <c r="B77" s="316" t="s">
        <v>176</v>
      </c>
      <c r="C77" s="206" t="s">
        <v>135</v>
      </c>
      <c r="D77" s="207"/>
      <c r="E77" s="207">
        <v>7.5</v>
      </c>
      <c r="F77" s="208"/>
      <c r="G77" s="208"/>
      <c r="H77" s="208"/>
      <c r="I77" s="208"/>
      <c r="J77" s="208"/>
      <c r="K77" s="208"/>
      <c r="L77" s="208"/>
    </row>
    <row r="78" spans="1:12" ht="13.5" customHeight="1">
      <c r="A78" s="257"/>
      <c r="B78" s="302" t="s">
        <v>149</v>
      </c>
      <c r="C78" s="90" t="s">
        <v>0</v>
      </c>
      <c r="D78" s="208">
        <v>1</v>
      </c>
      <c r="E78" s="208">
        <f>E77*D78</f>
        <v>7.5</v>
      </c>
      <c r="F78" s="208"/>
      <c r="G78" s="208"/>
      <c r="H78" s="208"/>
      <c r="I78" s="208">
        <f>H78*E78</f>
        <v>0</v>
      </c>
      <c r="J78" s="208"/>
      <c r="K78" s="208"/>
      <c r="L78" s="208">
        <f>I78</f>
        <v>0</v>
      </c>
    </row>
    <row r="79" spans="1:12" ht="13.5" customHeight="1">
      <c r="A79" s="260"/>
      <c r="B79" s="302" t="s">
        <v>315</v>
      </c>
      <c r="C79" s="210" t="s">
        <v>129</v>
      </c>
      <c r="D79" s="208">
        <v>1.75</v>
      </c>
      <c r="E79" s="208">
        <f>E77*D79</f>
        <v>13.125</v>
      </c>
      <c r="F79" s="208"/>
      <c r="G79" s="208"/>
      <c r="H79" s="208"/>
      <c r="I79" s="208"/>
      <c r="J79" s="208"/>
      <c r="K79" s="208">
        <f>J79*E79</f>
        <v>0</v>
      </c>
      <c r="L79" s="208">
        <f>K79</f>
        <v>0</v>
      </c>
    </row>
    <row r="80" spans="1:12" ht="13.5" customHeight="1">
      <c r="A80" s="118">
        <v>6</v>
      </c>
      <c r="B80" s="301" t="s">
        <v>510</v>
      </c>
      <c r="C80" s="171" t="s">
        <v>121</v>
      </c>
      <c r="D80" s="173"/>
      <c r="E80" s="173">
        <v>18</v>
      </c>
      <c r="F80" s="169"/>
      <c r="G80" s="169"/>
      <c r="H80" s="169"/>
      <c r="I80" s="169"/>
      <c r="J80" s="169"/>
      <c r="K80" s="169"/>
      <c r="L80" s="169"/>
    </row>
    <row r="81" spans="1:12" ht="13.5" customHeight="1">
      <c r="A81" s="161"/>
      <c r="B81" s="160" t="s">
        <v>149</v>
      </c>
      <c r="C81" s="112" t="s">
        <v>0</v>
      </c>
      <c r="D81" s="110">
        <v>1</v>
      </c>
      <c r="E81" s="58">
        <f>E80*D81</f>
        <v>18</v>
      </c>
      <c r="F81" s="58"/>
      <c r="G81" s="58"/>
      <c r="H81" s="58"/>
      <c r="I81" s="58">
        <f>H81*E81</f>
        <v>0</v>
      </c>
      <c r="J81" s="58"/>
      <c r="K81" s="58"/>
      <c r="L81" s="58">
        <f>I81+G81</f>
        <v>0</v>
      </c>
    </row>
    <row r="82" spans="1:12" ht="13.5" customHeight="1">
      <c r="A82" s="161"/>
      <c r="B82" s="458" t="s">
        <v>511</v>
      </c>
      <c r="C82" s="455" t="s">
        <v>129</v>
      </c>
      <c r="D82" s="457">
        <v>0.1</v>
      </c>
      <c r="E82" s="457">
        <f>E80*D82</f>
        <v>1.8</v>
      </c>
      <c r="F82" s="150"/>
      <c r="G82" s="150">
        <f>F82*E82</f>
        <v>0</v>
      </c>
      <c r="H82" s="165"/>
      <c r="I82" s="150"/>
      <c r="J82" s="150"/>
      <c r="K82" s="150"/>
      <c r="L82" s="58">
        <f>G82</f>
        <v>0</v>
      </c>
    </row>
    <row r="83" spans="1:12" ht="15.75" customHeight="1">
      <c r="A83" s="210"/>
      <c r="B83" s="270" t="s">
        <v>5</v>
      </c>
      <c r="C83" s="206"/>
      <c r="D83" s="206"/>
      <c r="E83" s="206"/>
      <c r="F83" s="207"/>
      <c r="G83" s="207">
        <f>SUM(G66:G82)</f>
        <v>0</v>
      </c>
      <c r="H83" s="207"/>
      <c r="I83" s="207"/>
      <c r="J83" s="207"/>
      <c r="K83" s="207"/>
      <c r="L83" s="207">
        <f>SUM(L66:L82)</f>
        <v>0</v>
      </c>
    </row>
    <row r="84" spans="1:12" ht="15.75" customHeight="1">
      <c r="A84" s="262"/>
      <c r="B84" s="459" t="s">
        <v>131</v>
      </c>
      <c r="C84" s="245">
        <v>0.05</v>
      </c>
      <c r="D84" s="206"/>
      <c r="E84" s="206"/>
      <c r="F84" s="207"/>
      <c r="G84" s="207"/>
      <c r="H84" s="207"/>
      <c r="I84" s="207"/>
      <c r="J84" s="207"/>
      <c r="K84" s="207"/>
      <c r="L84" s="208">
        <f>G83*C84</f>
        <v>0</v>
      </c>
    </row>
    <row r="85" spans="1:12" ht="15.75" customHeight="1">
      <c r="A85" s="262"/>
      <c r="B85" s="246" t="s">
        <v>5</v>
      </c>
      <c r="C85" s="95"/>
      <c r="D85" s="206"/>
      <c r="E85" s="206"/>
      <c r="F85" s="207"/>
      <c r="G85" s="207"/>
      <c r="H85" s="207"/>
      <c r="I85" s="207"/>
      <c r="J85" s="207"/>
      <c r="K85" s="207"/>
      <c r="L85" s="208">
        <f>L84+L83</f>
        <v>0</v>
      </c>
    </row>
    <row r="86" spans="1:12" ht="15.75" customHeight="1">
      <c r="A86" s="262"/>
      <c r="B86" s="206" t="s">
        <v>264</v>
      </c>
      <c r="C86" s="269">
        <v>0.1</v>
      </c>
      <c r="D86" s="206"/>
      <c r="E86" s="207"/>
      <c r="F86" s="207"/>
      <c r="G86" s="207"/>
      <c r="H86" s="207"/>
      <c r="I86" s="207"/>
      <c r="J86" s="207"/>
      <c r="K86" s="207"/>
      <c r="L86" s="208">
        <f>L85*C86</f>
        <v>0</v>
      </c>
    </row>
    <row r="87" spans="1:12" ht="15.75" customHeight="1">
      <c r="A87" s="262"/>
      <c r="B87" s="270" t="s">
        <v>265</v>
      </c>
      <c r="C87" s="270"/>
      <c r="D87" s="206"/>
      <c r="E87" s="207"/>
      <c r="F87" s="207"/>
      <c r="G87" s="207"/>
      <c r="H87" s="207"/>
      <c r="I87" s="207"/>
      <c r="J87" s="207"/>
      <c r="K87" s="207"/>
      <c r="L87" s="208">
        <f>L86+L85</f>
        <v>0</v>
      </c>
    </row>
    <row r="88" spans="1:12" ht="15.75" customHeight="1">
      <c r="A88" s="262"/>
      <c r="B88" s="206" t="s">
        <v>226</v>
      </c>
      <c r="C88" s="269">
        <v>0.08</v>
      </c>
      <c r="D88" s="206"/>
      <c r="E88" s="207"/>
      <c r="F88" s="207"/>
      <c r="G88" s="207"/>
      <c r="H88" s="207"/>
      <c r="I88" s="207"/>
      <c r="J88" s="207"/>
      <c r="K88" s="207"/>
      <c r="L88" s="208">
        <f>L87*C88</f>
        <v>0</v>
      </c>
    </row>
    <row r="89" spans="1:12" ht="15.75" customHeight="1">
      <c r="A89" s="262"/>
      <c r="B89" s="270" t="s">
        <v>265</v>
      </c>
      <c r="C89" s="270"/>
      <c r="D89" s="206"/>
      <c r="E89" s="207"/>
      <c r="F89" s="207"/>
      <c r="G89" s="207"/>
      <c r="H89" s="207"/>
      <c r="I89" s="207"/>
      <c r="J89" s="207"/>
      <c r="K89" s="207"/>
      <c r="L89" s="207">
        <f>L88+L87</f>
        <v>0</v>
      </c>
    </row>
    <row r="90" spans="1:12" ht="15.75" customHeight="1">
      <c r="A90" s="262"/>
      <c r="B90" s="270" t="s">
        <v>5</v>
      </c>
      <c r="C90" s="270"/>
      <c r="D90" s="206"/>
      <c r="E90" s="207"/>
      <c r="F90" s="207"/>
      <c r="G90" s="207"/>
      <c r="H90" s="207"/>
      <c r="I90" s="207"/>
      <c r="J90" s="207"/>
      <c r="K90" s="207"/>
      <c r="L90" s="207">
        <f>L89+L64</f>
        <v>0</v>
      </c>
    </row>
    <row r="91" spans="2:12" ht="15.75" customHeight="1">
      <c r="B91" s="95" t="s">
        <v>120</v>
      </c>
      <c r="C91" s="96">
        <v>0.05</v>
      </c>
      <c r="D91" s="101"/>
      <c r="E91" s="102"/>
      <c r="F91" s="95"/>
      <c r="G91" s="93"/>
      <c r="H91" s="93"/>
      <c r="I91" s="93"/>
      <c r="J91" s="103"/>
      <c r="K91" s="103"/>
      <c r="L91" s="89">
        <f>L90*C91</f>
        <v>0</v>
      </c>
    </row>
    <row r="92" spans="2:12" ht="15.75" customHeight="1">
      <c r="B92" s="97" t="s">
        <v>5</v>
      </c>
      <c r="C92" s="96"/>
      <c r="D92" s="101"/>
      <c r="E92" s="102"/>
      <c r="F92" s="95"/>
      <c r="G92" s="93"/>
      <c r="H92" s="93"/>
      <c r="I92" s="93"/>
      <c r="J92" s="103"/>
      <c r="K92" s="103"/>
      <c r="L92" s="89">
        <f>L91+L90</f>
        <v>0</v>
      </c>
    </row>
    <row r="93" spans="2:12" ht="15.75" customHeight="1">
      <c r="B93" s="95" t="s">
        <v>134</v>
      </c>
      <c r="C93" s="96">
        <v>0.18</v>
      </c>
      <c r="D93" s="101"/>
      <c r="E93" s="102"/>
      <c r="F93" s="95"/>
      <c r="G93" s="93"/>
      <c r="H93" s="93"/>
      <c r="I93" s="93"/>
      <c r="J93" s="103"/>
      <c r="K93" s="103"/>
      <c r="L93" s="89">
        <f>L92*C93</f>
        <v>0</v>
      </c>
    </row>
    <row r="94" spans="2:12" ht="15.75" customHeight="1">
      <c r="B94" s="97" t="s">
        <v>148</v>
      </c>
      <c r="C94" s="104"/>
      <c r="D94" s="104"/>
      <c r="E94" s="104"/>
      <c r="F94" s="104"/>
      <c r="G94" s="105"/>
      <c r="H94" s="105"/>
      <c r="I94" s="105"/>
      <c r="J94" s="105"/>
      <c r="K94" s="105"/>
      <c r="L94" s="106">
        <f>L93+L92</f>
        <v>0</v>
      </c>
    </row>
    <row r="95" spans="11:12" ht="13.5">
      <c r="K95" s="107"/>
      <c r="L95" s="107"/>
    </row>
  </sheetData>
  <sheetProtection/>
  <mergeCells count="10">
    <mergeCell ref="H10:I10"/>
    <mergeCell ref="J10:K10"/>
    <mergeCell ref="L10:L11"/>
    <mergeCell ref="B65:E65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8">
      <selection activeCell="M11" sqref="M11"/>
    </sheetView>
  </sheetViews>
  <sheetFormatPr defaultColWidth="9.00390625" defaultRowHeight="12.75"/>
  <cols>
    <col min="1" max="1" width="6.25390625" style="65" customWidth="1"/>
    <col min="2" max="2" width="49.00390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75390625" style="65" customWidth="1"/>
    <col min="9" max="9" width="12.125" style="65" customWidth="1"/>
    <col min="10" max="10" width="9.625" style="65" customWidth="1"/>
    <col min="11" max="11" width="10.87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440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285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10" spans="1:12" ht="40.5" customHeight="1">
      <c r="A10" s="549" t="s">
        <v>10</v>
      </c>
      <c r="B10" s="564" t="s">
        <v>11</v>
      </c>
      <c r="C10" s="564" t="s">
        <v>1</v>
      </c>
      <c r="D10" s="566" t="s">
        <v>2</v>
      </c>
      <c r="E10" s="552"/>
      <c r="F10" s="553" t="s">
        <v>3</v>
      </c>
      <c r="G10" s="554"/>
      <c r="H10" s="555" t="s">
        <v>4</v>
      </c>
      <c r="I10" s="556"/>
      <c r="J10" s="555" t="s">
        <v>222</v>
      </c>
      <c r="K10" s="556"/>
      <c r="L10" s="557" t="s">
        <v>5</v>
      </c>
    </row>
    <row r="11" spans="1:12" ht="56.25" customHeight="1">
      <c r="A11" s="550"/>
      <c r="B11" s="565"/>
      <c r="C11" s="56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58"/>
    </row>
    <row r="12" spans="1:12" ht="21.75" customHeight="1">
      <c r="A12" s="263" t="s">
        <v>8</v>
      </c>
      <c r="B12" s="263">
        <v>2</v>
      </c>
      <c r="C12" s="242">
        <v>3</v>
      </c>
      <c r="D12" s="72" t="s">
        <v>9</v>
      </c>
      <c r="E12" s="240">
        <v>5</v>
      </c>
      <c r="F12" s="242">
        <v>6</v>
      </c>
      <c r="G12" s="240">
        <v>7</v>
      </c>
      <c r="H12" s="242">
        <v>8</v>
      </c>
      <c r="I12" s="240">
        <v>9</v>
      </c>
      <c r="J12" s="240">
        <v>10</v>
      </c>
      <c r="K12" s="240">
        <v>11</v>
      </c>
      <c r="L12" s="263">
        <v>12</v>
      </c>
    </row>
    <row r="13" spans="1:12" ht="18" customHeight="1">
      <c r="A13" s="255">
        <v>1</v>
      </c>
      <c r="B13" s="281" t="s">
        <v>289</v>
      </c>
      <c r="C13" s="206" t="s">
        <v>139</v>
      </c>
      <c r="D13" s="206"/>
      <c r="E13" s="207">
        <v>4</v>
      </c>
      <c r="F13" s="208"/>
      <c r="G13" s="208"/>
      <c r="H13" s="208"/>
      <c r="I13" s="208"/>
      <c r="J13" s="208"/>
      <c r="K13" s="208"/>
      <c r="L13" s="208"/>
    </row>
    <row r="14" spans="1:12" ht="15.75" customHeight="1">
      <c r="A14" s="257"/>
      <c r="B14" s="302" t="s">
        <v>149</v>
      </c>
      <c r="C14" s="90" t="s">
        <v>0</v>
      </c>
      <c r="D14" s="208">
        <v>1</v>
      </c>
      <c r="E14" s="208">
        <f>E13*D14</f>
        <v>4</v>
      </c>
      <c r="F14" s="208"/>
      <c r="G14" s="208"/>
      <c r="H14" s="208"/>
      <c r="I14" s="208">
        <f>H14*E14</f>
        <v>0</v>
      </c>
      <c r="J14" s="208"/>
      <c r="K14" s="208"/>
      <c r="L14" s="208">
        <f>I14</f>
        <v>0</v>
      </c>
    </row>
    <row r="15" spans="1:12" ht="15.75" customHeight="1">
      <c r="A15" s="257"/>
      <c r="B15" s="302" t="s">
        <v>316</v>
      </c>
      <c r="C15" s="90" t="s">
        <v>138</v>
      </c>
      <c r="D15" s="210">
        <v>4.81</v>
      </c>
      <c r="E15" s="208">
        <f>E13*D15</f>
        <v>19.24</v>
      </c>
      <c r="F15" s="208"/>
      <c r="G15" s="208"/>
      <c r="H15" s="208"/>
      <c r="I15" s="208"/>
      <c r="J15" s="208"/>
      <c r="K15" s="208">
        <f>J15*E15</f>
        <v>0</v>
      </c>
      <c r="L15" s="208">
        <f>K15</f>
        <v>0</v>
      </c>
    </row>
    <row r="16" spans="1:12" ht="18" customHeight="1">
      <c r="A16" s="255">
        <v>2</v>
      </c>
      <c r="B16" s="281" t="s">
        <v>290</v>
      </c>
      <c r="C16" s="206" t="s">
        <v>135</v>
      </c>
      <c r="D16" s="206"/>
      <c r="E16" s="207">
        <v>0.54</v>
      </c>
      <c r="F16" s="208"/>
      <c r="G16" s="208"/>
      <c r="H16" s="208"/>
      <c r="I16" s="208"/>
      <c r="J16" s="208"/>
      <c r="K16" s="208"/>
      <c r="L16" s="208"/>
    </row>
    <row r="17" spans="1:12" ht="15.75" customHeight="1">
      <c r="A17" s="257"/>
      <c r="B17" s="313" t="s">
        <v>149</v>
      </c>
      <c r="C17" s="90" t="s">
        <v>0</v>
      </c>
      <c r="D17" s="208">
        <v>1</v>
      </c>
      <c r="E17" s="208">
        <f>E16*D17</f>
        <v>0.54</v>
      </c>
      <c r="F17" s="208"/>
      <c r="G17" s="208"/>
      <c r="H17" s="208"/>
      <c r="I17" s="208">
        <f>H17*E17</f>
        <v>0</v>
      </c>
      <c r="J17" s="208"/>
      <c r="K17" s="208"/>
      <c r="L17" s="208">
        <f>K17+I17+G17</f>
        <v>0</v>
      </c>
    </row>
    <row r="18" spans="1:12" ht="15.75" customHeight="1">
      <c r="A18" s="257"/>
      <c r="B18" s="314" t="s">
        <v>155</v>
      </c>
      <c r="C18" s="210" t="s">
        <v>135</v>
      </c>
      <c r="D18" s="210">
        <v>1.02</v>
      </c>
      <c r="E18" s="208">
        <f>E16*D18</f>
        <v>0.5508000000000001</v>
      </c>
      <c r="F18" s="208"/>
      <c r="G18" s="208">
        <f>F18*E18</f>
        <v>0</v>
      </c>
      <c r="H18" s="208"/>
      <c r="I18" s="208"/>
      <c r="J18" s="208"/>
      <c r="K18" s="208"/>
      <c r="L18" s="208">
        <f>K18+I18+G18</f>
        <v>0</v>
      </c>
    </row>
    <row r="19" spans="1:12" ht="15.75" customHeight="1">
      <c r="A19" s="260"/>
      <c r="B19" s="314" t="s">
        <v>123</v>
      </c>
      <c r="C19" s="210" t="s">
        <v>0</v>
      </c>
      <c r="D19" s="210">
        <v>0.62</v>
      </c>
      <c r="E19" s="208">
        <f>E16*D19</f>
        <v>0.33480000000000004</v>
      </c>
      <c r="F19" s="208"/>
      <c r="G19" s="208">
        <f>F19*E19</f>
        <v>0</v>
      </c>
      <c r="H19" s="208"/>
      <c r="I19" s="208"/>
      <c r="J19" s="208"/>
      <c r="K19" s="208"/>
      <c r="L19" s="208">
        <f>K19+I19+G19</f>
        <v>0</v>
      </c>
    </row>
    <row r="20" spans="1:12" ht="57.75" customHeight="1">
      <c r="A20" s="255">
        <v>3</v>
      </c>
      <c r="B20" s="256" t="s">
        <v>286</v>
      </c>
      <c r="C20" s="206" t="s">
        <v>139</v>
      </c>
      <c r="D20" s="206"/>
      <c r="E20" s="207">
        <v>4</v>
      </c>
      <c r="F20" s="280"/>
      <c r="G20" s="280"/>
      <c r="H20" s="280"/>
      <c r="I20" s="280"/>
      <c r="J20" s="280"/>
      <c r="K20" s="280"/>
      <c r="L20" s="280"/>
    </row>
    <row r="21" spans="1:12" ht="16.5" customHeight="1">
      <c r="A21" s="257"/>
      <c r="B21" s="302" t="s">
        <v>149</v>
      </c>
      <c r="C21" s="90" t="s">
        <v>0</v>
      </c>
      <c r="D21" s="208">
        <v>1</v>
      </c>
      <c r="E21" s="208">
        <f>E20*D21</f>
        <v>4</v>
      </c>
      <c r="F21" s="280"/>
      <c r="G21" s="280"/>
      <c r="H21" s="280"/>
      <c r="I21" s="280">
        <f>H21*E21</f>
        <v>0</v>
      </c>
      <c r="J21" s="280"/>
      <c r="K21" s="280"/>
      <c r="L21" s="280">
        <f>K21+I21+G21</f>
        <v>0</v>
      </c>
    </row>
    <row r="22" spans="1:12" ht="16.5" customHeight="1">
      <c r="A22" s="257"/>
      <c r="B22" s="314" t="s">
        <v>292</v>
      </c>
      <c r="C22" s="210" t="s">
        <v>138</v>
      </c>
      <c r="D22" s="210">
        <v>1.25</v>
      </c>
      <c r="E22" s="208">
        <f>E20*D22</f>
        <v>5</v>
      </c>
      <c r="F22" s="280"/>
      <c r="G22" s="280"/>
      <c r="H22" s="280"/>
      <c r="I22" s="280"/>
      <c r="J22" s="280"/>
      <c r="K22" s="280">
        <f>J22*E22</f>
        <v>0</v>
      </c>
      <c r="L22" s="280">
        <f>K22+I22+G22</f>
        <v>0</v>
      </c>
    </row>
    <row r="23" spans="1:12" ht="46.5" customHeight="1">
      <c r="A23" s="257"/>
      <c r="B23" s="315" t="s">
        <v>287</v>
      </c>
      <c r="C23" s="205" t="s">
        <v>139</v>
      </c>
      <c r="D23" s="253">
        <v>1</v>
      </c>
      <c r="E23" s="253">
        <f>E20*D23</f>
        <v>4</v>
      </c>
      <c r="F23" s="282"/>
      <c r="G23" s="282">
        <f>F23*E23</f>
        <v>0</v>
      </c>
      <c r="H23" s="282"/>
      <c r="I23" s="282"/>
      <c r="J23" s="282"/>
      <c r="K23" s="282"/>
      <c r="L23" s="282">
        <f>K23+I23+G23</f>
        <v>0</v>
      </c>
    </row>
    <row r="24" spans="1:12" ht="14.25" customHeight="1">
      <c r="A24" s="305"/>
      <c r="B24" s="256" t="s">
        <v>5</v>
      </c>
      <c r="C24" s="206"/>
      <c r="D24" s="206"/>
      <c r="E24" s="207"/>
      <c r="F24" s="248"/>
      <c r="G24" s="248">
        <f>SUM(G13:G23)</f>
        <v>0</v>
      </c>
      <c r="H24" s="248"/>
      <c r="I24" s="248"/>
      <c r="J24" s="248"/>
      <c r="K24" s="248"/>
      <c r="L24" s="248">
        <f>SUM(L13:L23)</f>
        <v>0</v>
      </c>
    </row>
    <row r="25" spans="1:12" ht="15" customHeight="1">
      <c r="A25" s="305"/>
      <c r="B25" s="101" t="s">
        <v>131</v>
      </c>
      <c r="C25" s="245">
        <v>0.05</v>
      </c>
      <c r="D25" s="206"/>
      <c r="E25" s="207"/>
      <c r="F25" s="207"/>
      <c r="G25" s="207"/>
      <c r="H25" s="207"/>
      <c r="I25" s="207"/>
      <c r="J25" s="207"/>
      <c r="K25" s="207"/>
      <c r="L25" s="208">
        <f>G24*C25</f>
        <v>0</v>
      </c>
    </row>
    <row r="26" spans="1:12" ht="15" customHeight="1">
      <c r="A26" s="262"/>
      <c r="B26" s="288" t="s">
        <v>5</v>
      </c>
      <c r="C26" s="219"/>
      <c r="D26" s="283"/>
      <c r="E26" s="284"/>
      <c r="F26" s="284"/>
      <c r="G26" s="284"/>
      <c r="H26" s="284"/>
      <c r="I26" s="284"/>
      <c r="J26" s="284"/>
      <c r="K26" s="284"/>
      <c r="L26" s="209">
        <f>L25+L24</f>
        <v>0</v>
      </c>
    </row>
    <row r="27" spans="1:12" ht="15" customHeight="1">
      <c r="A27" s="262"/>
      <c r="B27" s="206" t="s">
        <v>293</v>
      </c>
      <c r="C27" s="269">
        <v>0.1</v>
      </c>
      <c r="D27" s="206"/>
      <c r="E27" s="207"/>
      <c r="F27" s="207"/>
      <c r="G27" s="207"/>
      <c r="H27" s="207"/>
      <c r="I27" s="207"/>
      <c r="J27" s="207"/>
      <c r="K27" s="207"/>
      <c r="L27" s="208">
        <f>L26*C27</f>
        <v>0</v>
      </c>
    </row>
    <row r="28" spans="1:12" ht="15" customHeight="1">
      <c r="A28" s="262"/>
      <c r="B28" s="281" t="s">
        <v>5</v>
      </c>
      <c r="C28" s="206"/>
      <c r="D28" s="206"/>
      <c r="E28" s="207"/>
      <c r="F28" s="207"/>
      <c r="G28" s="207"/>
      <c r="H28" s="207"/>
      <c r="I28" s="207"/>
      <c r="J28" s="207"/>
      <c r="K28" s="207"/>
      <c r="L28" s="208">
        <f>L27+L26</f>
        <v>0</v>
      </c>
    </row>
    <row r="29" spans="1:12" ht="15" customHeight="1">
      <c r="A29" s="262"/>
      <c r="B29" s="206" t="s">
        <v>226</v>
      </c>
      <c r="C29" s="269">
        <v>0.08</v>
      </c>
      <c r="D29" s="206"/>
      <c r="E29" s="207"/>
      <c r="F29" s="207"/>
      <c r="G29" s="207"/>
      <c r="H29" s="207"/>
      <c r="I29" s="207"/>
      <c r="J29" s="207"/>
      <c r="K29" s="207"/>
      <c r="L29" s="208">
        <f>L28*C29</f>
        <v>0</v>
      </c>
    </row>
    <row r="30" spans="1:12" ht="15" customHeight="1">
      <c r="A30" s="262"/>
      <c r="B30" s="281" t="s">
        <v>5</v>
      </c>
      <c r="C30" s="206"/>
      <c r="D30" s="206"/>
      <c r="E30" s="207"/>
      <c r="F30" s="207"/>
      <c r="G30" s="207"/>
      <c r="H30" s="207"/>
      <c r="I30" s="207"/>
      <c r="J30" s="207"/>
      <c r="K30" s="207"/>
      <c r="L30" s="208">
        <f>SUM(L28:L29)</f>
        <v>0</v>
      </c>
    </row>
    <row r="31" spans="2:12" ht="15" customHeight="1">
      <c r="B31" s="95" t="s">
        <v>120</v>
      </c>
      <c r="C31" s="96">
        <v>0.03</v>
      </c>
      <c r="D31" s="101"/>
      <c r="E31" s="102"/>
      <c r="F31" s="95"/>
      <c r="G31" s="93"/>
      <c r="H31" s="93"/>
      <c r="I31" s="93"/>
      <c r="J31" s="103"/>
      <c r="K31" s="103"/>
      <c r="L31" s="89">
        <f>L30*C31</f>
        <v>0</v>
      </c>
    </row>
    <row r="32" spans="2:12" ht="15" customHeight="1">
      <c r="B32" s="97" t="s">
        <v>5</v>
      </c>
      <c r="C32" s="96"/>
      <c r="D32" s="101"/>
      <c r="E32" s="102"/>
      <c r="F32" s="95"/>
      <c r="G32" s="93"/>
      <c r="H32" s="93"/>
      <c r="I32" s="93"/>
      <c r="J32" s="103"/>
      <c r="K32" s="103"/>
      <c r="L32" s="89">
        <f>L31+L30</f>
        <v>0</v>
      </c>
    </row>
    <row r="33" spans="2:12" ht="15" customHeight="1">
      <c r="B33" s="95" t="s">
        <v>134</v>
      </c>
      <c r="C33" s="96">
        <v>0.18</v>
      </c>
      <c r="D33" s="101"/>
      <c r="E33" s="102"/>
      <c r="F33" s="95"/>
      <c r="G33" s="93"/>
      <c r="H33" s="93"/>
      <c r="I33" s="93"/>
      <c r="J33" s="103"/>
      <c r="K33" s="103"/>
      <c r="L33" s="89">
        <f>L32*C33</f>
        <v>0</v>
      </c>
    </row>
    <row r="34" spans="2:12" ht="15" customHeight="1">
      <c r="B34" s="97" t="s">
        <v>148</v>
      </c>
      <c r="C34" s="104"/>
      <c r="D34" s="104"/>
      <c r="E34" s="104"/>
      <c r="F34" s="104"/>
      <c r="G34" s="105"/>
      <c r="H34" s="105"/>
      <c r="I34" s="105"/>
      <c r="J34" s="105"/>
      <c r="K34" s="105"/>
      <c r="L34" s="106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8"/>
  <sheetViews>
    <sheetView zoomScalePageLayoutView="0" workbookViewId="0" topLeftCell="A9">
      <selection activeCell="J14" sqref="J14:J100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8.75390625" style="65" customWidth="1"/>
    <col min="7" max="7" width="10.75390625" style="65" customWidth="1"/>
    <col min="8" max="8" width="8.25390625" style="65" customWidth="1"/>
    <col min="9" max="9" width="8.375" style="65" customWidth="1"/>
    <col min="10" max="10" width="8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411</v>
      </c>
      <c r="C2" s="64"/>
      <c r="D2" s="64"/>
      <c r="E2" s="303"/>
      <c r="F2" s="303"/>
      <c r="G2" s="303"/>
      <c r="H2" s="147"/>
      <c r="I2" s="66"/>
      <c r="J2" s="66"/>
      <c r="K2" s="66"/>
      <c r="L2" s="66"/>
    </row>
    <row r="3" spans="2:12" ht="16.5" customHeight="1">
      <c r="B3" s="64" t="s">
        <v>313</v>
      </c>
      <c r="C3" s="64"/>
      <c r="D3" s="64"/>
      <c r="E3" s="303"/>
      <c r="F3" s="303"/>
      <c r="G3" s="30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441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249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49" t="s">
        <v>10</v>
      </c>
      <c r="B10" s="127"/>
      <c r="C10" s="70"/>
      <c r="D10" s="551" t="s">
        <v>2</v>
      </c>
      <c r="E10" s="552"/>
      <c r="F10" s="553" t="s">
        <v>3</v>
      </c>
      <c r="G10" s="554"/>
      <c r="H10" s="555" t="s">
        <v>4</v>
      </c>
      <c r="I10" s="556"/>
      <c r="J10" s="555" t="s">
        <v>126</v>
      </c>
      <c r="K10" s="556"/>
      <c r="L10" s="557" t="s">
        <v>151</v>
      </c>
    </row>
    <row r="11" spans="1:12" ht="72" customHeight="1">
      <c r="A11" s="550"/>
      <c r="B11" s="85" t="s">
        <v>11</v>
      </c>
      <c r="C11" s="86" t="s">
        <v>1</v>
      </c>
      <c r="D11" s="125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58"/>
    </row>
    <row r="12" spans="1:12" ht="13.5">
      <c r="A12" s="228" t="s">
        <v>8</v>
      </c>
      <c r="B12" s="229">
        <v>2</v>
      </c>
      <c r="C12" s="230">
        <v>3</v>
      </c>
      <c r="D12" s="304" t="s">
        <v>9</v>
      </c>
      <c r="E12" s="231">
        <v>5</v>
      </c>
      <c r="F12" s="232">
        <v>6</v>
      </c>
      <c r="G12" s="231">
        <v>7</v>
      </c>
      <c r="H12" s="232">
        <v>8</v>
      </c>
      <c r="I12" s="231">
        <v>9</v>
      </c>
      <c r="J12" s="231">
        <v>10</v>
      </c>
      <c r="K12" s="231">
        <v>11</v>
      </c>
      <c r="L12" s="228">
        <v>12</v>
      </c>
    </row>
    <row r="13" spans="1:12" ht="16.5">
      <c r="A13" s="177"/>
      <c r="B13" s="559" t="s">
        <v>227</v>
      </c>
      <c r="C13" s="559"/>
      <c r="D13" s="559"/>
      <c r="E13" s="559"/>
      <c r="F13" s="79"/>
      <c r="G13" s="79"/>
      <c r="H13" s="80"/>
      <c r="I13" s="79"/>
      <c r="J13" s="79"/>
      <c r="K13" s="79"/>
      <c r="L13" s="81"/>
    </row>
    <row r="14" spans="1:12" ht="13.5">
      <c r="A14" s="250">
        <v>1</v>
      </c>
      <c r="B14" s="256" t="s">
        <v>228</v>
      </c>
      <c r="C14" s="206" t="s">
        <v>124</v>
      </c>
      <c r="D14" s="206"/>
      <c r="E14" s="207">
        <v>36</v>
      </c>
      <c r="F14" s="253"/>
      <c r="G14" s="253"/>
      <c r="H14" s="251"/>
      <c r="I14" s="251"/>
      <c r="J14" s="244"/>
      <c r="K14" s="244"/>
      <c r="L14" s="251"/>
    </row>
    <row r="15" spans="1:12" ht="13.5">
      <c r="A15" s="252"/>
      <c r="B15" s="302" t="s">
        <v>149</v>
      </c>
      <c r="C15" s="90" t="s">
        <v>0</v>
      </c>
      <c r="D15" s="83">
        <v>1</v>
      </c>
      <c r="E15" s="253">
        <f>E14*D15</f>
        <v>36</v>
      </c>
      <c r="F15" s="253"/>
      <c r="G15" s="253"/>
      <c r="H15" s="251"/>
      <c r="I15" s="251">
        <f>H15*E15</f>
        <v>0</v>
      </c>
      <c r="J15" s="244"/>
      <c r="K15" s="244"/>
      <c r="L15" s="251">
        <f>K15+I15+G15</f>
        <v>0</v>
      </c>
    </row>
    <row r="16" spans="1:12" ht="13.5">
      <c r="A16" s="252"/>
      <c r="B16" s="84" t="s">
        <v>229</v>
      </c>
      <c r="C16" s="210" t="s">
        <v>124</v>
      </c>
      <c r="D16" s="208">
        <v>1</v>
      </c>
      <c r="E16" s="208">
        <f>E14*D16</f>
        <v>36</v>
      </c>
      <c r="F16" s="208"/>
      <c r="G16" s="208">
        <f>F16*E16</f>
        <v>0</v>
      </c>
      <c r="H16" s="251"/>
      <c r="I16" s="251"/>
      <c r="J16" s="244"/>
      <c r="K16" s="244"/>
      <c r="L16" s="251">
        <f>K16+I16+G16</f>
        <v>0</v>
      </c>
    </row>
    <row r="17" spans="1:12" ht="13.5">
      <c r="A17" s="250">
        <v>2</v>
      </c>
      <c r="B17" s="256" t="s">
        <v>230</v>
      </c>
      <c r="C17" s="206" t="s">
        <v>124</v>
      </c>
      <c r="D17" s="207"/>
      <c r="E17" s="207">
        <v>8</v>
      </c>
      <c r="F17" s="253"/>
      <c r="G17" s="209"/>
      <c r="H17" s="251"/>
      <c r="I17" s="251"/>
      <c r="J17" s="254"/>
      <c r="K17" s="254"/>
      <c r="L17" s="251"/>
    </row>
    <row r="18" spans="1:12" ht="13.5">
      <c r="A18" s="252"/>
      <c r="B18" s="302" t="s">
        <v>149</v>
      </c>
      <c r="C18" s="90" t="s">
        <v>0</v>
      </c>
      <c r="D18" s="83">
        <v>1</v>
      </c>
      <c r="E18" s="208">
        <f>E17*D18</f>
        <v>8</v>
      </c>
      <c r="F18" s="253"/>
      <c r="G18" s="209"/>
      <c r="H18" s="251"/>
      <c r="I18" s="251">
        <f>H18*E18</f>
        <v>0</v>
      </c>
      <c r="J18" s="254"/>
      <c r="K18" s="254"/>
      <c r="L18" s="251">
        <f>K18+I18+G18</f>
        <v>0</v>
      </c>
    </row>
    <row r="19" spans="1:12" ht="13.5">
      <c r="A19" s="252"/>
      <c r="B19" s="84" t="s">
        <v>231</v>
      </c>
      <c r="C19" s="210" t="s">
        <v>124</v>
      </c>
      <c r="D19" s="208">
        <v>1</v>
      </c>
      <c r="E19" s="208">
        <f>E17*D19</f>
        <v>8</v>
      </c>
      <c r="F19" s="208"/>
      <c r="G19" s="209">
        <f>F19*E19</f>
        <v>0</v>
      </c>
      <c r="H19" s="251"/>
      <c r="I19" s="251"/>
      <c r="J19" s="254"/>
      <c r="K19" s="254"/>
      <c r="L19" s="251">
        <f>K19+I19+G19</f>
        <v>0</v>
      </c>
    </row>
    <row r="20" spans="1:12" ht="13.5">
      <c r="A20" s="255">
        <v>3</v>
      </c>
      <c r="B20" s="256" t="s">
        <v>232</v>
      </c>
      <c r="C20" s="206" t="s">
        <v>139</v>
      </c>
      <c r="D20" s="207"/>
      <c r="E20" s="207">
        <v>8</v>
      </c>
      <c r="F20" s="208"/>
      <c r="G20" s="209"/>
      <c r="H20" s="208"/>
      <c r="I20" s="208"/>
      <c r="J20" s="209"/>
      <c r="K20" s="209"/>
      <c r="L20" s="251"/>
    </row>
    <row r="21" spans="1:12" ht="13.5">
      <c r="A21" s="257"/>
      <c r="B21" s="302" t="s">
        <v>149</v>
      </c>
      <c r="C21" s="90" t="s">
        <v>0</v>
      </c>
      <c r="D21" s="83">
        <v>1</v>
      </c>
      <c r="E21" s="208">
        <f>E20*D21</f>
        <v>8</v>
      </c>
      <c r="F21" s="208"/>
      <c r="G21" s="209"/>
      <c r="H21" s="208"/>
      <c r="I21" s="208">
        <f>H21*E21</f>
        <v>0</v>
      </c>
      <c r="J21" s="209"/>
      <c r="K21" s="209"/>
      <c r="L21" s="251">
        <f>K21+I21+G21</f>
        <v>0</v>
      </c>
    </row>
    <row r="22" spans="1:12" ht="13.5">
      <c r="A22" s="257"/>
      <c r="B22" s="84" t="s">
        <v>233</v>
      </c>
      <c r="C22" s="210" t="s">
        <v>139</v>
      </c>
      <c r="D22" s="210"/>
      <c r="E22" s="208">
        <v>6</v>
      </c>
      <c r="F22" s="208"/>
      <c r="G22" s="209">
        <f>F22*E22</f>
        <v>0</v>
      </c>
      <c r="H22" s="208"/>
      <c r="I22" s="208"/>
      <c r="J22" s="209"/>
      <c r="K22" s="209"/>
      <c r="L22" s="251">
        <f>K22+I22+G22</f>
        <v>0</v>
      </c>
    </row>
    <row r="23" spans="1:12" ht="13.5">
      <c r="A23" s="257"/>
      <c r="B23" s="84" t="s">
        <v>234</v>
      </c>
      <c r="C23" s="210" t="s">
        <v>139</v>
      </c>
      <c r="D23" s="210"/>
      <c r="E23" s="208">
        <v>2</v>
      </c>
      <c r="F23" s="208"/>
      <c r="G23" s="209">
        <f>F23*E23</f>
        <v>0</v>
      </c>
      <c r="H23" s="208"/>
      <c r="I23" s="208"/>
      <c r="J23" s="209"/>
      <c r="K23" s="209"/>
      <c r="L23" s="251">
        <f>K23+I23+G23</f>
        <v>0</v>
      </c>
    </row>
    <row r="24" spans="1:12" ht="19.5" customHeight="1">
      <c r="A24" s="216">
        <v>4</v>
      </c>
      <c r="B24" s="246" t="s">
        <v>235</v>
      </c>
      <c r="C24" s="101" t="s">
        <v>124</v>
      </c>
      <c r="D24" s="101"/>
      <c r="E24" s="122">
        <v>16</v>
      </c>
      <c r="F24" s="258"/>
      <c r="G24" s="259"/>
      <c r="H24" s="258"/>
      <c r="I24" s="259"/>
      <c r="J24" s="244"/>
      <c r="K24" s="244"/>
      <c r="L24" s="179"/>
    </row>
    <row r="25" spans="1:12" ht="13.5">
      <c r="A25" s="252"/>
      <c r="B25" s="302" t="s">
        <v>149</v>
      </c>
      <c r="C25" s="90" t="s">
        <v>0</v>
      </c>
      <c r="D25" s="251">
        <v>1</v>
      </c>
      <c r="E25" s="251">
        <f>E24*D25</f>
        <v>16</v>
      </c>
      <c r="F25" s="258"/>
      <c r="G25" s="259"/>
      <c r="H25" s="251"/>
      <c r="I25" s="251">
        <f>H25*E25</f>
        <v>0</v>
      </c>
      <c r="J25" s="244"/>
      <c r="K25" s="244"/>
      <c r="L25" s="251">
        <f>K25+I25+G25</f>
        <v>0</v>
      </c>
    </row>
    <row r="26" spans="1:12" ht="13.5">
      <c r="A26" s="252"/>
      <c r="B26" s="84" t="s">
        <v>236</v>
      </c>
      <c r="C26" s="210" t="s">
        <v>124</v>
      </c>
      <c r="D26" s="208">
        <v>1</v>
      </c>
      <c r="E26" s="208">
        <f>E24*D26</f>
        <v>16</v>
      </c>
      <c r="F26" s="208"/>
      <c r="G26" s="208">
        <f>F26*E26</f>
        <v>0</v>
      </c>
      <c r="H26" s="258"/>
      <c r="I26" s="259"/>
      <c r="J26" s="244"/>
      <c r="K26" s="244"/>
      <c r="L26" s="251">
        <f>K26+I26+G26</f>
        <v>0</v>
      </c>
    </row>
    <row r="27" spans="1:12" ht="18" customHeight="1">
      <c r="A27" s="216">
        <v>5</v>
      </c>
      <c r="B27" s="246" t="s">
        <v>237</v>
      </c>
      <c r="C27" s="101" t="s">
        <v>124</v>
      </c>
      <c r="D27" s="122"/>
      <c r="E27" s="122">
        <v>4</v>
      </c>
      <c r="F27" s="208"/>
      <c r="G27" s="209"/>
      <c r="H27" s="208"/>
      <c r="I27" s="208"/>
      <c r="J27" s="209"/>
      <c r="K27" s="209"/>
      <c r="L27" s="208"/>
    </row>
    <row r="28" spans="1:12" ht="13.5">
      <c r="A28" s="252"/>
      <c r="B28" s="302" t="s">
        <v>171</v>
      </c>
      <c r="C28" s="90" t="s">
        <v>0</v>
      </c>
      <c r="D28" s="208">
        <v>1</v>
      </c>
      <c r="E28" s="208">
        <f>E27*D28</f>
        <v>4</v>
      </c>
      <c r="F28" s="208"/>
      <c r="G28" s="209"/>
      <c r="H28" s="208"/>
      <c r="I28" s="208">
        <f>H28*E28</f>
        <v>0</v>
      </c>
      <c r="J28" s="209"/>
      <c r="K28" s="209"/>
      <c r="L28" s="209">
        <f>K28+I28+G28</f>
        <v>0</v>
      </c>
    </row>
    <row r="29" spans="1:12" ht="13.5">
      <c r="A29" s="252"/>
      <c r="B29" s="84" t="s">
        <v>238</v>
      </c>
      <c r="C29" s="210" t="s">
        <v>124</v>
      </c>
      <c r="D29" s="83">
        <v>1</v>
      </c>
      <c r="E29" s="208">
        <f>E27*D29</f>
        <v>4</v>
      </c>
      <c r="F29" s="208"/>
      <c r="G29" s="209">
        <f>F29*E29</f>
        <v>0</v>
      </c>
      <c r="H29" s="208"/>
      <c r="I29" s="208"/>
      <c r="J29" s="209"/>
      <c r="K29" s="209"/>
      <c r="L29" s="209">
        <f>K29+I29+G29</f>
        <v>0</v>
      </c>
    </row>
    <row r="30" spans="1:12" ht="27">
      <c r="A30" s="250">
        <v>6</v>
      </c>
      <c r="B30" s="246" t="s">
        <v>239</v>
      </c>
      <c r="C30" s="101" t="s">
        <v>139</v>
      </c>
      <c r="D30" s="122"/>
      <c r="E30" s="207">
        <v>19</v>
      </c>
      <c r="F30" s="208"/>
      <c r="G30" s="209"/>
      <c r="H30" s="208"/>
      <c r="I30" s="208"/>
      <c r="J30" s="209"/>
      <c r="K30" s="209"/>
      <c r="L30" s="209"/>
    </row>
    <row r="31" spans="1:12" ht="13.5">
      <c r="A31" s="252"/>
      <c r="B31" s="302" t="s">
        <v>171</v>
      </c>
      <c r="C31" s="90" t="s">
        <v>0</v>
      </c>
      <c r="D31" s="83">
        <v>1</v>
      </c>
      <c r="E31" s="208">
        <f>E30*D31</f>
        <v>19</v>
      </c>
      <c r="F31" s="208"/>
      <c r="G31" s="209"/>
      <c r="H31" s="208"/>
      <c r="I31" s="208">
        <f>H31*E31</f>
        <v>0</v>
      </c>
      <c r="J31" s="209"/>
      <c r="K31" s="209"/>
      <c r="L31" s="209">
        <f aca="true" t="shared" si="0" ref="L31:L37">K31+I31+G31</f>
        <v>0</v>
      </c>
    </row>
    <row r="32" spans="1:12" ht="13.5">
      <c r="A32" s="252"/>
      <c r="B32" s="84" t="s">
        <v>240</v>
      </c>
      <c r="C32" s="210" t="s">
        <v>139</v>
      </c>
      <c r="D32" s="210"/>
      <c r="E32" s="208">
        <v>6</v>
      </c>
      <c r="F32" s="208"/>
      <c r="G32" s="208">
        <f aca="true" t="shared" si="1" ref="G32:G37">F32*E32</f>
        <v>0</v>
      </c>
      <c r="H32" s="258"/>
      <c r="I32" s="259"/>
      <c r="J32" s="244"/>
      <c r="K32" s="244"/>
      <c r="L32" s="209">
        <f t="shared" si="0"/>
        <v>0</v>
      </c>
    </row>
    <row r="33" spans="1:12" ht="13.5">
      <c r="A33" s="252"/>
      <c r="B33" s="84" t="s">
        <v>241</v>
      </c>
      <c r="C33" s="210" t="s">
        <v>139</v>
      </c>
      <c r="D33" s="210"/>
      <c r="E33" s="208">
        <v>2</v>
      </c>
      <c r="F33" s="208"/>
      <c r="G33" s="208">
        <f>F33*E33</f>
        <v>0</v>
      </c>
      <c r="H33" s="258"/>
      <c r="I33" s="259"/>
      <c r="J33" s="244"/>
      <c r="K33" s="244"/>
      <c r="L33" s="209">
        <f t="shared" si="0"/>
        <v>0</v>
      </c>
    </row>
    <row r="34" spans="1:12" ht="13.5">
      <c r="A34" s="252"/>
      <c r="B34" s="84" t="s">
        <v>242</v>
      </c>
      <c r="C34" s="210" t="s">
        <v>139</v>
      </c>
      <c r="D34" s="210"/>
      <c r="E34" s="208">
        <v>1</v>
      </c>
      <c r="F34" s="208"/>
      <c r="G34" s="209">
        <f t="shared" si="1"/>
        <v>0</v>
      </c>
      <c r="H34" s="208"/>
      <c r="I34" s="208"/>
      <c r="J34" s="209"/>
      <c r="K34" s="209"/>
      <c r="L34" s="209">
        <f t="shared" si="0"/>
        <v>0</v>
      </c>
    </row>
    <row r="35" spans="1:12" ht="13.5">
      <c r="A35" s="252"/>
      <c r="B35" s="84" t="s">
        <v>514</v>
      </c>
      <c r="C35" s="210" t="s">
        <v>139</v>
      </c>
      <c r="D35" s="210"/>
      <c r="E35" s="208">
        <v>2</v>
      </c>
      <c r="F35" s="208"/>
      <c r="G35" s="209">
        <f t="shared" si="1"/>
        <v>0</v>
      </c>
      <c r="H35" s="208"/>
      <c r="I35" s="208"/>
      <c r="J35" s="209"/>
      <c r="K35" s="209"/>
      <c r="L35" s="209">
        <f t="shared" si="0"/>
        <v>0</v>
      </c>
    </row>
    <row r="36" spans="1:12" ht="13.5">
      <c r="A36" s="252"/>
      <c r="B36" s="84" t="s">
        <v>243</v>
      </c>
      <c r="C36" s="210" t="s">
        <v>139</v>
      </c>
      <c r="D36" s="210"/>
      <c r="E36" s="208">
        <v>1</v>
      </c>
      <c r="F36" s="208"/>
      <c r="G36" s="209">
        <f t="shared" si="1"/>
        <v>0</v>
      </c>
      <c r="H36" s="208"/>
      <c r="I36" s="208"/>
      <c r="J36" s="209"/>
      <c r="K36" s="209"/>
      <c r="L36" s="209">
        <f t="shared" si="0"/>
        <v>0</v>
      </c>
    </row>
    <row r="37" spans="1:12" ht="13.5">
      <c r="A37" s="252"/>
      <c r="B37" s="307" t="s">
        <v>123</v>
      </c>
      <c r="C37" s="184" t="s">
        <v>0</v>
      </c>
      <c r="D37" s="184">
        <v>0.24</v>
      </c>
      <c r="E37" s="208">
        <f>E30*D37</f>
        <v>4.56</v>
      </c>
      <c r="F37" s="208"/>
      <c r="G37" s="209">
        <f t="shared" si="1"/>
        <v>0</v>
      </c>
      <c r="H37" s="208"/>
      <c r="I37" s="208"/>
      <c r="J37" s="209"/>
      <c r="K37" s="209"/>
      <c r="L37" s="209">
        <f t="shared" si="0"/>
        <v>0</v>
      </c>
    </row>
    <row r="38" spans="1:12" ht="13.5">
      <c r="A38" s="255">
        <v>7</v>
      </c>
      <c r="B38" s="256" t="s">
        <v>244</v>
      </c>
      <c r="C38" s="206" t="s">
        <v>192</v>
      </c>
      <c r="D38" s="206"/>
      <c r="E38" s="207">
        <v>1</v>
      </c>
      <c r="F38" s="208"/>
      <c r="G38" s="209"/>
      <c r="H38" s="208"/>
      <c r="I38" s="208"/>
      <c r="J38" s="209"/>
      <c r="K38" s="209"/>
      <c r="L38" s="209"/>
    </row>
    <row r="39" spans="1:12" ht="13.5">
      <c r="A39" s="257"/>
      <c r="B39" s="302" t="s">
        <v>149</v>
      </c>
      <c r="C39" s="90" t="s">
        <v>0</v>
      </c>
      <c r="D39" s="208">
        <v>1</v>
      </c>
      <c r="E39" s="208">
        <f>E38*D39</f>
        <v>1</v>
      </c>
      <c r="F39" s="208"/>
      <c r="G39" s="209"/>
      <c r="H39" s="208"/>
      <c r="I39" s="208">
        <f>H39*E39</f>
        <v>0</v>
      </c>
      <c r="J39" s="209"/>
      <c r="K39" s="209"/>
      <c r="L39" s="209">
        <f>K39+I39+G39</f>
        <v>0</v>
      </c>
    </row>
    <row r="40" spans="1:12" ht="27">
      <c r="A40" s="257"/>
      <c r="B40" s="84" t="s">
        <v>408</v>
      </c>
      <c r="C40" s="210" t="s">
        <v>192</v>
      </c>
      <c r="D40" s="210"/>
      <c r="E40" s="208">
        <v>1</v>
      </c>
      <c r="F40" s="208"/>
      <c r="G40" s="209">
        <f>F40*E40</f>
        <v>0</v>
      </c>
      <c r="H40" s="208"/>
      <c r="I40" s="208"/>
      <c r="J40" s="209"/>
      <c r="K40" s="209"/>
      <c r="L40" s="209">
        <f>K40+I40+G40</f>
        <v>0</v>
      </c>
    </row>
    <row r="41" spans="1:12" ht="13.5">
      <c r="A41" s="260"/>
      <c r="B41" s="287" t="s">
        <v>123</v>
      </c>
      <c r="C41" s="184" t="s">
        <v>0</v>
      </c>
      <c r="D41" s="184">
        <v>0.37</v>
      </c>
      <c r="E41" s="208">
        <f>E38*D41</f>
        <v>0.37</v>
      </c>
      <c r="F41" s="208"/>
      <c r="G41" s="209">
        <f>F41*E41</f>
        <v>0</v>
      </c>
      <c r="H41" s="208"/>
      <c r="I41" s="208"/>
      <c r="J41" s="209"/>
      <c r="K41" s="209"/>
      <c r="L41" s="209">
        <f>K41+I41+G41</f>
        <v>0</v>
      </c>
    </row>
    <row r="42" spans="1:12" ht="13.5">
      <c r="A42" s="255">
        <v>8</v>
      </c>
      <c r="B42" s="256" t="s">
        <v>245</v>
      </c>
      <c r="C42" s="206" t="s">
        <v>192</v>
      </c>
      <c r="D42" s="206"/>
      <c r="E42" s="207">
        <v>1</v>
      </c>
      <c r="F42" s="208"/>
      <c r="G42" s="209"/>
      <c r="H42" s="208"/>
      <c r="I42" s="208"/>
      <c r="J42" s="209"/>
      <c r="K42" s="209"/>
      <c r="L42" s="209"/>
    </row>
    <row r="43" spans="1:12" ht="13.5">
      <c r="A43" s="257"/>
      <c r="B43" s="302" t="s">
        <v>149</v>
      </c>
      <c r="C43" s="90" t="s">
        <v>0</v>
      </c>
      <c r="D43" s="208">
        <v>1</v>
      </c>
      <c r="E43" s="208">
        <f>E42*D43</f>
        <v>1</v>
      </c>
      <c r="F43" s="208"/>
      <c r="G43" s="209"/>
      <c r="H43" s="208"/>
      <c r="I43" s="208">
        <f>H43*E43</f>
        <v>0</v>
      </c>
      <c r="J43" s="209"/>
      <c r="K43" s="209"/>
      <c r="L43" s="209">
        <f>K43+I43+G43</f>
        <v>0</v>
      </c>
    </row>
    <row r="44" spans="1:12" ht="27">
      <c r="A44" s="257"/>
      <c r="B44" s="84" t="s">
        <v>409</v>
      </c>
      <c r="C44" s="210" t="s">
        <v>192</v>
      </c>
      <c r="D44" s="210"/>
      <c r="E44" s="208">
        <v>1</v>
      </c>
      <c r="F44" s="208"/>
      <c r="G44" s="209">
        <f>F44*E44</f>
        <v>0</v>
      </c>
      <c r="H44" s="208"/>
      <c r="I44" s="208"/>
      <c r="J44" s="209"/>
      <c r="K44" s="209"/>
      <c r="L44" s="209">
        <f>K44+I44+G44</f>
        <v>0</v>
      </c>
    </row>
    <row r="45" spans="1:12" ht="13.5">
      <c r="A45" s="260"/>
      <c r="B45" s="287" t="s">
        <v>123</v>
      </c>
      <c r="C45" s="184" t="s">
        <v>0</v>
      </c>
      <c r="D45" s="184">
        <v>1.32</v>
      </c>
      <c r="E45" s="208">
        <f>E42*D45</f>
        <v>1.32</v>
      </c>
      <c r="F45" s="208"/>
      <c r="G45" s="209">
        <f>F45*E45</f>
        <v>0</v>
      </c>
      <c r="H45" s="208"/>
      <c r="I45" s="208"/>
      <c r="J45" s="209"/>
      <c r="K45" s="209"/>
      <c r="L45" s="209">
        <f>K45+I45+G45</f>
        <v>0</v>
      </c>
    </row>
    <row r="46" spans="1:12" ht="13.5">
      <c r="A46" s="255">
        <v>9</v>
      </c>
      <c r="B46" s="246" t="s">
        <v>246</v>
      </c>
      <c r="C46" s="101" t="s">
        <v>197</v>
      </c>
      <c r="D46" s="101"/>
      <c r="E46" s="122">
        <v>3</v>
      </c>
      <c r="F46" s="208"/>
      <c r="G46" s="209"/>
      <c r="H46" s="208"/>
      <c r="I46" s="208"/>
      <c r="J46" s="209"/>
      <c r="K46" s="209"/>
      <c r="L46" s="209"/>
    </row>
    <row r="47" spans="1:12" ht="13.5">
      <c r="A47" s="257"/>
      <c r="B47" s="302" t="s">
        <v>149</v>
      </c>
      <c r="C47" s="90" t="s">
        <v>0</v>
      </c>
      <c r="D47" s="83">
        <v>1</v>
      </c>
      <c r="E47" s="83">
        <f>E46*D47</f>
        <v>3</v>
      </c>
      <c r="F47" s="208"/>
      <c r="G47" s="209"/>
      <c r="H47" s="208"/>
      <c r="I47" s="208">
        <f>H47*E47</f>
        <v>0</v>
      </c>
      <c r="J47" s="209"/>
      <c r="K47" s="209"/>
      <c r="L47" s="209">
        <f>K47+I47+G47</f>
        <v>0</v>
      </c>
    </row>
    <row r="48" spans="1:12" ht="13.5">
      <c r="A48" s="257"/>
      <c r="B48" s="84" t="s">
        <v>247</v>
      </c>
      <c r="C48" s="210" t="s">
        <v>139</v>
      </c>
      <c r="D48" s="208">
        <v>1</v>
      </c>
      <c r="E48" s="208">
        <f>E46*D48</f>
        <v>3</v>
      </c>
      <c r="F48" s="208"/>
      <c r="G48" s="209">
        <f>F48*E48</f>
        <v>0</v>
      </c>
      <c r="H48" s="208"/>
      <c r="I48" s="208"/>
      <c r="J48" s="209"/>
      <c r="K48" s="209"/>
      <c r="L48" s="209">
        <f>K48+I48+G48</f>
        <v>0</v>
      </c>
    </row>
    <row r="49" spans="1:12" ht="13.5">
      <c r="A49" s="257"/>
      <c r="B49" s="307" t="s">
        <v>123</v>
      </c>
      <c r="C49" s="215" t="s">
        <v>0</v>
      </c>
      <c r="D49" s="215">
        <v>0.11</v>
      </c>
      <c r="E49" s="253">
        <f>E46*D49</f>
        <v>0.33</v>
      </c>
      <c r="F49" s="253"/>
      <c r="G49" s="261">
        <f>F49*E49</f>
        <v>0</v>
      </c>
      <c r="H49" s="253"/>
      <c r="I49" s="253"/>
      <c r="J49" s="261"/>
      <c r="K49" s="261"/>
      <c r="L49" s="261">
        <f>K49+I49+G49</f>
        <v>0</v>
      </c>
    </row>
    <row r="50" spans="1:12" ht="13.5">
      <c r="A50" s="255">
        <v>10</v>
      </c>
      <c r="B50" s="246" t="s">
        <v>309</v>
      </c>
      <c r="C50" s="101" t="s">
        <v>139</v>
      </c>
      <c r="D50" s="101"/>
      <c r="E50" s="207">
        <v>1</v>
      </c>
      <c r="F50" s="208"/>
      <c r="G50" s="208"/>
      <c r="H50" s="208"/>
      <c r="I50" s="208"/>
      <c r="J50" s="208"/>
      <c r="K50" s="208"/>
      <c r="L50" s="208"/>
    </row>
    <row r="51" spans="1:12" ht="13.5">
      <c r="A51" s="257"/>
      <c r="B51" s="302" t="s">
        <v>149</v>
      </c>
      <c r="C51" s="90" t="s">
        <v>0</v>
      </c>
      <c r="D51" s="184">
        <v>1</v>
      </c>
      <c r="E51" s="83">
        <f>E50*D51</f>
        <v>1</v>
      </c>
      <c r="F51" s="208"/>
      <c r="G51" s="209"/>
      <c r="H51" s="208"/>
      <c r="I51" s="208">
        <f>H51*E51</f>
        <v>0</v>
      </c>
      <c r="J51" s="209"/>
      <c r="K51" s="209"/>
      <c r="L51" s="209">
        <f>K51+I51+G51</f>
        <v>0</v>
      </c>
    </row>
    <row r="52" spans="1:12" ht="27">
      <c r="A52" s="257"/>
      <c r="B52" s="287" t="s">
        <v>310</v>
      </c>
      <c r="C52" s="184" t="s">
        <v>197</v>
      </c>
      <c r="D52" s="184">
        <v>1</v>
      </c>
      <c r="E52" s="208">
        <f>E50*D52</f>
        <v>1</v>
      </c>
      <c r="F52" s="208"/>
      <c r="G52" s="208">
        <f>F52*E52</f>
        <v>0</v>
      </c>
      <c r="H52" s="208"/>
      <c r="I52" s="208"/>
      <c r="J52" s="208"/>
      <c r="K52" s="208"/>
      <c r="L52" s="208">
        <f>G52</f>
        <v>0</v>
      </c>
    </row>
    <row r="53" spans="1:12" ht="39" customHeight="1">
      <c r="A53" s="177"/>
      <c r="B53" s="559" t="s">
        <v>248</v>
      </c>
      <c r="C53" s="559"/>
      <c r="D53" s="559"/>
      <c r="E53" s="559"/>
      <c r="F53" s="79"/>
      <c r="G53" s="79"/>
      <c r="H53" s="80"/>
      <c r="I53" s="79"/>
      <c r="J53" s="79"/>
      <c r="K53" s="79"/>
      <c r="L53" s="81"/>
    </row>
    <row r="54" spans="1:12" ht="19.5" customHeight="1">
      <c r="A54" s="118">
        <v>1</v>
      </c>
      <c r="B54" s="460" t="s">
        <v>508</v>
      </c>
      <c r="C54" s="416" t="s">
        <v>121</v>
      </c>
      <c r="D54" s="416"/>
      <c r="E54" s="461">
        <v>20</v>
      </c>
      <c r="F54" s="58"/>
      <c r="G54" s="150"/>
      <c r="H54" s="165"/>
      <c r="I54" s="150"/>
      <c r="J54" s="150"/>
      <c r="K54" s="150"/>
      <c r="L54" s="150"/>
    </row>
    <row r="55" spans="1:12" ht="13.5" customHeight="1">
      <c r="A55" s="161"/>
      <c r="B55" s="160" t="s">
        <v>149</v>
      </c>
      <c r="C55" s="112" t="s">
        <v>0</v>
      </c>
      <c r="D55" s="110">
        <v>1</v>
      </c>
      <c r="E55" s="58">
        <f>E54*D55</f>
        <v>20</v>
      </c>
      <c r="F55" s="58"/>
      <c r="G55" s="58"/>
      <c r="H55" s="58"/>
      <c r="I55" s="58">
        <f>H55*E55</f>
        <v>0</v>
      </c>
      <c r="J55" s="58"/>
      <c r="K55" s="58"/>
      <c r="L55" s="58">
        <f>I55+G55</f>
        <v>0</v>
      </c>
    </row>
    <row r="56" spans="1:12" ht="13.5" customHeight="1">
      <c r="A56" s="161"/>
      <c r="B56" s="458" t="s">
        <v>509</v>
      </c>
      <c r="C56" s="455" t="s">
        <v>124</v>
      </c>
      <c r="D56" s="457"/>
      <c r="E56" s="457">
        <v>80</v>
      </c>
      <c r="F56" s="150"/>
      <c r="G56" s="150"/>
      <c r="H56" s="165"/>
      <c r="I56" s="150"/>
      <c r="J56" s="150"/>
      <c r="K56" s="150">
        <f>J56*E56</f>
        <v>0</v>
      </c>
      <c r="L56" s="58">
        <f>K56</f>
        <v>0</v>
      </c>
    </row>
    <row r="57" spans="1:12" ht="30.75" customHeight="1">
      <c r="A57" s="127">
        <v>2</v>
      </c>
      <c r="B57" s="256" t="s">
        <v>410</v>
      </c>
      <c r="C57" s="309" t="s">
        <v>135</v>
      </c>
      <c r="D57" s="310"/>
      <c r="E57" s="389">
        <v>24.8</v>
      </c>
      <c r="F57" s="311"/>
      <c r="G57" s="311"/>
      <c r="H57" s="194"/>
      <c r="I57" s="194"/>
      <c r="J57" s="194"/>
      <c r="K57" s="194"/>
      <c r="L57" s="311"/>
    </row>
    <row r="58" spans="1:12" ht="13.5">
      <c r="A58" s="249"/>
      <c r="B58" s="233" t="s">
        <v>250</v>
      </c>
      <c r="C58" s="82" t="s">
        <v>168</v>
      </c>
      <c r="D58" s="143"/>
      <c r="E58" s="120">
        <v>1</v>
      </c>
      <c r="F58" s="120"/>
      <c r="G58" s="120"/>
      <c r="H58" s="120"/>
      <c r="I58" s="120"/>
      <c r="J58" s="120"/>
      <c r="K58" s="120">
        <f>J58*E58</f>
        <v>0</v>
      </c>
      <c r="L58" s="145">
        <f>K58+I58+G58</f>
        <v>0</v>
      </c>
    </row>
    <row r="59" spans="1:12" ht="27">
      <c r="A59" s="118">
        <v>3</v>
      </c>
      <c r="B59" s="164" t="s">
        <v>519</v>
      </c>
      <c r="C59" s="56" t="s">
        <v>135</v>
      </c>
      <c r="D59" s="112"/>
      <c r="E59" s="57">
        <v>2.5</v>
      </c>
      <c r="F59" s="58"/>
      <c r="G59" s="58"/>
      <c r="H59" s="58"/>
      <c r="I59" s="58"/>
      <c r="J59" s="58"/>
      <c r="K59" s="58"/>
      <c r="L59" s="57"/>
    </row>
    <row r="60" spans="1:12" ht="13.5">
      <c r="A60" s="161"/>
      <c r="B60" s="160" t="s">
        <v>149</v>
      </c>
      <c r="C60" s="112" t="s">
        <v>0</v>
      </c>
      <c r="D60" s="110">
        <v>1</v>
      </c>
      <c r="E60" s="58">
        <f>E59*D60</f>
        <v>2.5</v>
      </c>
      <c r="F60" s="58"/>
      <c r="G60" s="58"/>
      <c r="H60" s="58"/>
      <c r="I60" s="58">
        <f>H60*E60</f>
        <v>0</v>
      </c>
      <c r="J60" s="58"/>
      <c r="K60" s="58"/>
      <c r="L60" s="58">
        <f>I60+G60</f>
        <v>0</v>
      </c>
    </row>
    <row r="61" spans="1:12" ht="13.5">
      <c r="A61" s="306">
        <v>4</v>
      </c>
      <c r="B61" s="235" t="s">
        <v>174</v>
      </c>
      <c r="C61" s="200" t="s">
        <v>135</v>
      </c>
      <c r="D61" s="201"/>
      <c r="E61" s="202">
        <v>5.2</v>
      </c>
      <c r="F61" s="120"/>
      <c r="G61" s="120"/>
      <c r="H61" s="120"/>
      <c r="I61" s="120"/>
      <c r="J61" s="120"/>
      <c r="K61" s="120"/>
      <c r="L61" s="145"/>
    </row>
    <row r="62" spans="1:12" ht="13.5">
      <c r="A62" s="249"/>
      <c r="B62" s="302" t="s">
        <v>149</v>
      </c>
      <c r="C62" s="112" t="s">
        <v>0</v>
      </c>
      <c r="D62" s="71">
        <v>1</v>
      </c>
      <c r="E62" s="83">
        <f>E61*D62</f>
        <v>5.2</v>
      </c>
      <c r="F62" s="83"/>
      <c r="G62" s="83"/>
      <c r="H62" s="83"/>
      <c r="I62" s="83">
        <f>H62*E62</f>
        <v>0</v>
      </c>
      <c r="J62" s="83"/>
      <c r="K62" s="83"/>
      <c r="L62" s="83">
        <f>K62+I62+G62</f>
        <v>0</v>
      </c>
    </row>
    <row r="63" spans="1:12" ht="13.5">
      <c r="A63" s="249"/>
      <c r="B63" s="233" t="s">
        <v>175</v>
      </c>
      <c r="C63" s="82" t="s">
        <v>135</v>
      </c>
      <c r="D63" s="143">
        <v>1.21</v>
      </c>
      <c r="E63" s="120">
        <f>E61*D63</f>
        <v>6.292</v>
      </c>
      <c r="F63" s="120"/>
      <c r="G63" s="89">
        <f>F63*E63</f>
        <v>0</v>
      </c>
      <c r="H63" s="89"/>
      <c r="I63" s="89"/>
      <c r="J63" s="89"/>
      <c r="K63" s="89"/>
      <c r="L63" s="83">
        <f>G63</f>
        <v>0</v>
      </c>
    </row>
    <row r="64" spans="1:12" ht="13.5">
      <c r="A64" s="250">
        <v>5</v>
      </c>
      <c r="B64" s="256" t="s">
        <v>230</v>
      </c>
      <c r="C64" s="206" t="s">
        <v>124</v>
      </c>
      <c r="D64" s="206"/>
      <c r="E64" s="207">
        <v>20</v>
      </c>
      <c r="F64" s="253"/>
      <c r="G64" s="208"/>
      <c r="H64" s="244"/>
      <c r="I64" s="244"/>
      <c r="J64" s="244"/>
      <c r="K64" s="244"/>
      <c r="L64" s="244"/>
    </row>
    <row r="65" spans="1:12" ht="13.5">
      <c r="A65" s="252"/>
      <c r="B65" s="160" t="s">
        <v>149</v>
      </c>
      <c r="C65" s="90" t="s">
        <v>0</v>
      </c>
      <c r="D65" s="184">
        <v>1</v>
      </c>
      <c r="E65" s="208">
        <f>E64*D65</f>
        <v>20</v>
      </c>
      <c r="F65" s="253"/>
      <c r="G65" s="209"/>
      <c r="H65" s="251"/>
      <c r="I65" s="251">
        <f>H65*E65</f>
        <v>0</v>
      </c>
      <c r="J65" s="254"/>
      <c r="K65" s="254"/>
      <c r="L65" s="251">
        <f>K65+I65+G65</f>
        <v>0</v>
      </c>
    </row>
    <row r="66" spans="1:12" ht="13.5">
      <c r="A66" s="252"/>
      <c r="B66" s="84" t="s">
        <v>251</v>
      </c>
      <c r="C66" s="210" t="s">
        <v>124</v>
      </c>
      <c r="D66" s="210">
        <v>0.937</v>
      </c>
      <c r="E66" s="208">
        <f>E64*D66</f>
        <v>18.740000000000002</v>
      </c>
      <c r="F66" s="208"/>
      <c r="G66" s="209">
        <f>F66*E66</f>
        <v>0</v>
      </c>
      <c r="H66" s="251"/>
      <c r="I66" s="251"/>
      <c r="J66" s="254"/>
      <c r="K66" s="254"/>
      <c r="L66" s="251">
        <f>K66+I66+G66</f>
        <v>0</v>
      </c>
    </row>
    <row r="67" spans="1:12" ht="27">
      <c r="A67" s="216">
        <v>6</v>
      </c>
      <c r="B67" s="246" t="s">
        <v>252</v>
      </c>
      <c r="C67" s="101" t="s">
        <v>124</v>
      </c>
      <c r="D67" s="101"/>
      <c r="E67" s="122">
        <v>40</v>
      </c>
      <c r="F67" s="208"/>
      <c r="G67" s="209"/>
      <c r="H67" s="208"/>
      <c r="I67" s="208"/>
      <c r="J67" s="209"/>
      <c r="K67" s="209"/>
      <c r="L67" s="208"/>
    </row>
    <row r="68" spans="1:12" ht="13.5">
      <c r="A68" s="252"/>
      <c r="B68" s="160" t="s">
        <v>149</v>
      </c>
      <c r="C68" s="90" t="s">
        <v>0</v>
      </c>
      <c r="D68" s="210">
        <v>1</v>
      </c>
      <c r="E68" s="208">
        <f>E67*D68</f>
        <v>40</v>
      </c>
      <c r="F68" s="208"/>
      <c r="G68" s="209"/>
      <c r="H68" s="208"/>
      <c r="I68" s="208">
        <f>H68*E68</f>
        <v>0</v>
      </c>
      <c r="J68" s="209"/>
      <c r="K68" s="209"/>
      <c r="L68" s="209">
        <f>K68+I68+G68</f>
        <v>0</v>
      </c>
    </row>
    <row r="69" spans="1:12" ht="13.5">
      <c r="A69" s="252"/>
      <c r="B69" s="84" t="s">
        <v>518</v>
      </c>
      <c r="C69" s="210" t="s">
        <v>124</v>
      </c>
      <c r="D69" s="184">
        <v>1</v>
      </c>
      <c r="E69" s="208">
        <f>E67*D69</f>
        <v>40</v>
      </c>
      <c r="F69" s="208"/>
      <c r="G69" s="209">
        <f>F69*E69</f>
        <v>0</v>
      </c>
      <c r="H69" s="208"/>
      <c r="I69" s="208"/>
      <c r="J69" s="209"/>
      <c r="K69" s="209"/>
      <c r="L69" s="209">
        <f>K69+I69+G69</f>
        <v>0</v>
      </c>
    </row>
    <row r="70" spans="1:12" ht="13.5">
      <c r="A70" s="127">
        <v>7</v>
      </c>
      <c r="B70" s="92" t="s">
        <v>253</v>
      </c>
      <c r="C70" s="144" t="s">
        <v>139</v>
      </c>
      <c r="D70" s="135"/>
      <c r="E70" s="122">
        <v>2</v>
      </c>
      <c r="F70" s="89"/>
      <c r="G70" s="89"/>
      <c r="H70" s="89"/>
      <c r="I70" s="89"/>
      <c r="J70" s="89"/>
      <c r="K70" s="89"/>
      <c r="L70" s="89"/>
    </row>
    <row r="71" spans="1:12" ht="13.5">
      <c r="A71" s="249"/>
      <c r="B71" s="302" t="s">
        <v>149</v>
      </c>
      <c r="C71" s="112" t="s">
        <v>0</v>
      </c>
      <c r="D71" s="71">
        <v>1</v>
      </c>
      <c r="E71" s="83">
        <f>E70*D71</f>
        <v>2</v>
      </c>
      <c r="F71" s="83"/>
      <c r="G71" s="83"/>
      <c r="H71" s="83"/>
      <c r="I71" s="83">
        <f>H71*E71</f>
        <v>0</v>
      </c>
      <c r="J71" s="83"/>
      <c r="K71" s="83"/>
      <c r="L71" s="83">
        <f>K71+I71+G71</f>
        <v>0</v>
      </c>
    </row>
    <row r="72" spans="1:12" ht="14.25" customHeight="1">
      <c r="A72" s="249"/>
      <c r="B72" s="302" t="s">
        <v>173</v>
      </c>
      <c r="C72" s="112" t="s">
        <v>0</v>
      </c>
      <c r="D72" s="71" t="s">
        <v>168</v>
      </c>
      <c r="E72" s="83">
        <v>1</v>
      </c>
      <c r="F72" s="83"/>
      <c r="G72" s="83"/>
      <c r="H72" s="83"/>
      <c r="I72" s="83"/>
      <c r="J72" s="83"/>
      <c r="K72" s="83">
        <f>J72*E72</f>
        <v>0</v>
      </c>
      <c r="L72" s="83">
        <f>K72+I72+G72</f>
        <v>0</v>
      </c>
    </row>
    <row r="73" spans="1:12" ht="14.25" customHeight="1">
      <c r="A73" s="249"/>
      <c r="B73" s="218" t="s">
        <v>166</v>
      </c>
      <c r="C73" s="87" t="s">
        <v>139</v>
      </c>
      <c r="D73" s="88">
        <v>1</v>
      </c>
      <c r="E73" s="89">
        <f>E70*D73</f>
        <v>2</v>
      </c>
      <c r="F73" s="89"/>
      <c r="G73" s="89">
        <f>F73*E73</f>
        <v>0</v>
      </c>
      <c r="H73" s="89"/>
      <c r="I73" s="89"/>
      <c r="J73" s="89"/>
      <c r="K73" s="89"/>
      <c r="L73" s="83">
        <f>K73+I73+G73</f>
        <v>0</v>
      </c>
    </row>
    <row r="74" spans="1:12" ht="14.25" customHeight="1">
      <c r="A74" s="249"/>
      <c r="B74" s="218" t="s">
        <v>254</v>
      </c>
      <c r="C74" s="87" t="s">
        <v>139</v>
      </c>
      <c r="D74" s="88">
        <v>1</v>
      </c>
      <c r="E74" s="89">
        <f>E70*D74</f>
        <v>2</v>
      </c>
      <c r="F74" s="89"/>
      <c r="G74" s="89">
        <f>F74*E74</f>
        <v>0</v>
      </c>
      <c r="H74" s="89"/>
      <c r="I74" s="89"/>
      <c r="J74" s="89"/>
      <c r="K74" s="89"/>
      <c r="L74" s="83">
        <f>K74+I74+G74</f>
        <v>0</v>
      </c>
    </row>
    <row r="75" spans="1:12" ht="14.25" customHeight="1">
      <c r="A75" s="249"/>
      <c r="B75" s="233" t="s">
        <v>167</v>
      </c>
      <c r="C75" s="82" t="s">
        <v>139</v>
      </c>
      <c r="D75" s="143">
        <v>1</v>
      </c>
      <c r="E75" s="120">
        <f>E70*D75</f>
        <v>2</v>
      </c>
      <c r="F75" s="120"/>
      <c r="G75" s="89">
        <f>F75*E75</f>
        <v>0</v>
      </c>
      <c r="H75" s="120"/>
      <c r="I75" s="120"/>
      <c r="J75" s="120"/>
      <c r="K75" s="120"/>
      <c r="L75" s="145">
        <f>K75+I75+G75</f>
        <v>0</v>
      </c>
    </row>
    <row r="76" spans="1:12" ht="14.25" customHeight="1">
      <c r="A76" s="306">
        <v>8</v>
      </c>
      <c r="B76" s="235" t="s">
        <v>266</v>
      </c>
      <c r="C76" s="200" t="s">
        <v>139</v>
      </c>
      <c r="D76" s="236"/>
      <c r="E76" s="202">
        <v>1</v>
      </c>
      <c r="F76" s="89"/>
      <c r="G76" s="89"/>
      <c r="H76" s="89"/>
      <c r="I76" s="89"/>
      <c r="J76" s="89"/>
      <c r="K76" s="89"/>
      <c r="L76" s="83"/>
    </row>
    <row r="77" spans="1:12" ht="14.25" customHeight="1">
      <c r="A77" s="249"/>
      <c r="B77" s="302" t="s">
        <v>149</v>
      </c>
      <c r="C77" s="112" t="s">
        <v>0</v>
      </c>
      <c r="D77" s="73">
        <v>1</v>
      </c>
      <c r="E77" s="83">
        <f>E76*D77</f>
        <v>1</v>
      </c>
      <c r="F77" s="83"/>
      <c r="G77" s="83"/>
      <c r="H77" s="83"/>
      <c r="I77" s="83">
        <f>H77*E77</f>
        <v>0</v>
      </c>
      <c r="J77" s="83"/>
      <c r="K77" s="83"/>
      <c r="L77" s="83">
        <f>K77+I77+G77</f>
        <v>0</v>
      </c>
    </row>
    <row r="78" spans="1:12" ht="14.25" customHeight="1">
      <c r="A78" s="249"/>
      <c r="B78" s="272" t="s">
        <v>267</v>
      </c>
      <c r="C78" s="273" t="s">
        <v>197</v>
      </c>
      <c r="D78" s="274">
        <v>1</v>
      </c>
      <c r="E78" s="274">
        <f>E76*D78</f>
        <v>1</v>
      </c>
      <c r="F78" s="273"/>
      <c r="G78" s="273">
        <f>F78*E78</f>
        <v>0</v>
      </c>
      <c r="H78" s="273"/>
      <c r="I78" s="273"/>
      <c r="J78" s="273"/>
      <c r="K78" s="273"/>
      <c r="L78" s="274">
        <f>G78</f>
        <v>0</v>
      </c>
    </row>
    <row r="79" spans="1:12" ht="14.25" customHeight="1">
      <c r="A79" s="249"/>
      <c r="B79" s="272" t="s">
        <v>268</v>
      </c>
      <c r="C79" s="273" t="s">
        <v>197</v>
      </c>
      <c r="D79" s="274">
        <v>3</v>
      </c>
      <c r="E79" s="274">
        <f>E76*D79</f>
        <v>3</v>
      </c>
      <c r="F79" s="273"/>
      <c r="G79" s="273">
        <f aca="true" t="shared" si="2" ref="G79:G88">F79*E79</f>
        <v>0</v>
      </c>
      <c r="H79" s="273"/>
      <c r="I79" s="273"/>
      <c r="J79" s="273"/>
      <c r="K79" s="273"/>
      <c r="L79" s="274">
        <f aca="true" t="shared" si="3" ref="L79:L88">G79</f>
        <v>0</v>
      </c>
    </row>
    <row r="80" spans="1:12" ht="14.25" customHeight="1">
      <c r="A80" s="249"/>
      <c r="B80" s="272" t="s">
        <v>269</v>
      </c>
      <c r="C80" s="273" t="s">
        <v>197</v>
      </c>
      <c r="D80" s="274">
        <v>1</v>
      </c>
      <c r="E80" s="274">
        <f>E76*D80</f>
        <v>1</v>
      </c>
      <c r="F80" s="273"/>
      <c r="G80" s="273">
        <f t="shared" si="2"/>
        <v>0</v>
      </c>
      <c r="H80" s="273"/>
      <c r="I80" s="273"/>
      <c r="J80" s="273"/>
      <c r="K80" s="273"/>
      <c r="L80" s="274">
        <f t="shared" si="3"/>
        <v>0</v>
      </c>
    </row>
    <row r="81" spans="1:12" ht="14.25" customHeight="1">
      <c r="A81" s="249"/>
      <c r="B81" s="272" t="s">
        <v>270</v>
      </c>
      <c r="C81" s="273" t="s">
        <v>197</v>
      </c>
      <c r="D81" s="274">
        <v>1</v>
      </c>
      <c r="E81" s="274">
        <f>E76*D81</f>
        <v>1</v>
      </c>
      <c r="F81" s="273"/>
      <c r="G81" s="273">
        <f t="shared" si="2"/>
        <v>0</v>
      </c>
      <c r="H81" s="273"/>
      <c r="I81" s="273"/>
      <c r="J81" s="273"/>
      <c r="K81" s="273"/>
      <c r="L81" s="274">
        <f t="shared" si="3"/>
        <v>0</v>
      </c>
    </row>
    <row r="82" spans="1:12" ht="14.25" customHeight="1">
      <c r="A82" s="249"/>
      <c r="B82" s="272" t="s">
        <v>271</v>
      </c>
      <c r="C82" s="273" t="s">
        <v>197</v>
      </c>
      <c r="D82" s="274">
        <v>6</v>
      </c>
      <c r="E82" s="274">
        <f>E76*D82</f>
        <v>6</v>
      </c>
      <c r="F82" s="273"/>
      <c r="G82" s="273">
        <f t="shared" si="2"/>
        <v>0</v>
      </c>
      <c r="H82" s="273"/>
      <c r="I82" s="273"/>
      <c r="J82" s="273"/>
      <c r="K82" s="273"/>
      <c r="L82" s="274">
        <f t="shared" si="3"/>
        <v>0</v>
      </c>
    </row>
    <row r="83" spans="1:12" ht="14.25" customHeight="1">
      <c r="A83" s="249"/>
      <c r="B83" s="272" t="s">
        <v>272</v>
      </c>
      <c r="C83" s="273" t="s">
        <v>273</v>
      </c>
      <c r="D83" s="274">
        <v>0.6</v>
      </c>
      <c r="E83" s="274">
        <f>E76*D83</f>
        <v>0.6</v>
      </c>
      <c r="F83" s="273"/>
      <c r="G83" s="273">
        <f t="shared" si="2"/>
        <v>0</v>
      </c>
      <c r="H83" s="273"/>
      <c r="I83" s="273"/>
      <c r="J83" s="273"/>
      <c r="K83" s="273"/>
      <c r="L83" s="274">
        <f t="shared" si="3"/>
        <v>0</v>
      </c>
    </row>
    <row r="84" spans="1:12" ht="14.25" customHeight="1">
      <c r="A84" s="249"/>
      <c r="B84" s="272" t="s">
        <v>274</v>
      </c>
      <c r="C84" s="273" t="s">
        <v>273</v>
      </c>
      <c r="D84" s="274">
        <v>0.9</v>
      </c>
      <c r="E84" s="274">
        <f>E76*D84</f>
        <v>0.9</v>
      </c>
      <c r="F84" s="273"/>
      <c r="G84" s="273">
        <f t="shared" si="2"/>
        <v>0</v>
      </c>
      <c r="H84" s="273"/>
      <c r="I84" s="273"/>
      <c r="J84" s="273"/>
      <c r="K84" s="273"/>
      <c r="L84" s="274">
        <f t="shared" si="3"/>
        <v>0</v>
      </c>
    </row>
    <row r="85" spans="1:12" ht="14.25" customHeight="1">
      <c r="A85" s="249"/>
      <c r="B85" s="272" t="s">
        <v>275</v>
      </c>
      <c r="C85" s="273" t="s">
        <v>276</v>
      </c>
      <c r="D85" s="274">
        <v>0.039</v>
      </c>
      <c r="E85" s="274">
        <f>E76*D85</f>
        <v>0.039</v>
      </c>
      <c r="F85" s="273"/>
      <c r="G85" s="273">
        <f t="shared" si="2"/>
        <v>0</v>
      </c>
      <c r="H85" s="273"/>
      <c r="I85" s="273"/>
      <c r="J85" s="273"/>
      <c r="K85" s="273"/>
      <c r="L85" s="274">
        <f t="shared" si="3"/>
        <v>0</v>
      </c>
    </row>
    <row r="86" spans="1:12" ht="14.25" customHeight="1">
      <c r="A86" s="249"/>
      <c r="B86" s="272" t="s">
        <v>277</v>
      </c>
      <c r="C86" s="273" t="s">
        <v>159</v>
      </c>
      <c r="D86" s="274">
        <v>7.11</v>
      </c>
      <c r="E86" s="274">
        <f>E76*D86</f>
        <v>7.11</v>
      </c>
      <c r="F86" s="273"/>
      <c r="G86" s="273">
        <f t="shared" si="2"/>
        <v>0</v>
      </c>
      <c r="H86" s="273"/>
      <c r="I86" s="273"/>
      <c r="J86" s="273"/>
      <c r="K86" s="273"/>
      <c r="L86" s="274">
        <f t="shared" si="3"/>
        <v>0</v>
      </c>
    </row>
    <row r="87" spans="1:12" ht="14.25" customHeight="1">
      <c r="A87" s="249"/>
      <c r="B87" s="272" t="s">
        <v>278</v>
      </c>
      <c r="C87" s="273" t="s">
        <v>159</v>
      </c>
      <c r="D87" s="274">
        <v>10</v>
      </c>
      <c r="E87" s="274">
        <f>E76*D87</f>
        <v>10</v>
      </c>
      <c r="F87" s="273"/>
      <c r="G87" s="273">
        <f t="shared" si="2"/>
        <v>0</v>
      </c>
      <c r="H87" s="273"/>
      <c r="I87" s="273"/>
      <c r="J87" s="273"/>
      <c r="K87" s="273"/>
      <c r="L87" s="274">
        <f t="shared" si="3"/>
        <v>0</v>
      </c>
    </row>
    <row r="88" spans="1:12" ht="14.25" customHeight="1">
      <c r="A88" s="249"/>
      <c r="B88" s="276" t="s">
        <v>123</v>
      </c>
      <c r="C88" s="275" t="s">
        <v>0</v>
      </c>
      <c r="D88" s="277">
        <v>1.66</v>
      </c>
      <c r="E88" s="277">
        <f>E76*D88</f>
        <v>1.66</v>
      </c>
      <c r="F88" s="275"/>
      <c r="G88" s="275">
        <f t="shared" si="2"/>
        <v>0</v>
      </c>
      <c r="H88" s="275"/>
      <c r="I88" s="275"/>
      <c r="J88" s="275"/>
      <c r="K88" s="275"/>
      <c r="L88" s="277">
        <f t="shared" si="3"/>
        <v>0</v>
      </c>
    </row>
    <row r="89" spans="1:12" ht="14.25" customHeight="1">
      <c r="A89" s="255">
        <v>9</v>
      </c>
      <c r="B89" s="270" t="s">
        <v>263</v>
      </c>
      <c r="C89" s="206" t="s">
        <v>135</v>
      </c>
      <c r="D89" s="206"/>
      <c r="E89" s="207">
        <v>17.5</v>
      </c>
      <c r="F89" s="208"/>
      <c r="G89" s="208"/>
      <c r="H89" s="208"/>
      <c r="I89" s="208"/>
      <c r="J89" s="208"/>
      <c r="K89" s="208"/>
      <c r="L89" s="208"/>
    </row>
    <row r="90" spans="1:12" ht="14.25" customHeight="1">
      <c r="A90" s="257"/>
      <c r="B90" s="302" t="s">
        <v>149</v>
      </c>
      <c r="C90" s="90" t="s">
        <v>0</v>
      </c>
      <c r="D90" s="208">
        <v>1</v>
      </c>
      <c r="E90" s="208">
        <f>E89*D90</f>
        <v>17.5</v>
      </c>
      <c r="F90" s="208"/>
      <c r="G90" s="208"/>
      <c r="H90" s="208"/>
      <c r="I90" s="208">
        <f>H90*E90</f>
        <v>0</v>
      </c>
      <c r="J90" s="208"/>
      <c r="K90" s="208"/>
      <c r="L90" s="208">
        <f>I90</f>
        <v>0</v>
      </c>
    </row>
    <row r="91" spans="1:12" ht="31.5" customHeight="1">
      <c r="A91" s="255">
        <v>10</v>
      </c>
      <c r="B91" s="316" t="s">
        <v>520</v>
      </c>
      <c r="C91" s="206" t="s">
        <v>135</v>
      </c>
      <c r="D91" s="207"/>
      <c r="E91" s="207">
        <v>7.3</v>
      </c>
      <c r="F91" s="208"/>
      <c r="G91" s="208"/>
      <c r="H91" s="208"/>
      <c r="I91" s="208"/>
      <c r="J91" s="208"/>
      <c r="K91" s="208"/>
      <c r="L91" s="208"/>
    </row>
    <row r="92" spans="1:12" ht="14.25" customHeight="1">
      <c r="A92" s="257"/>
      <c r="B92" s="302" t="s">
        <v>149</v>
      </c>
      <c r="C92" s="90" t="s">
        <v>0</v>
      </c>
      <c r="D92" s="208">
        <v>1</v>
      </c>
      <c r="E92" s="208">
        <f>E91*D92</f>
        <v>7.3</v>
      </c>
      <c r="F92" s="208"/>
      <c r="G92" s="208"/>
      <c r="H92" s="208"/>
      <c r="I92" s="208">
        <f>H92*E92</f>
        <v>0</v>
      </c>
      <c r="J92" s="208"/>
      <c r="K92" s="208"/>
      <c r="L92" s="208">
        <f>I92</f>
        <v>0</v>
      </c>
    </row>
    <row r="93" spans="1:12" ht="27.75" customHeight="1">
      <c r="A93" s="260"/>
      <c r="B93" s="302" t="s">
        <v>315</v>
      </c>
      <c r="C93" s="210" t="s">
        <v>129</v>
      </c>
      <c r="D93" s="208">
        <v>1.75</v>
      </c>
      <c r="E93" s="208">
        <f>E91*D93</f>
        <v>12.775</v>
      </c>
      <c r="F93" s="208"/>
      <c r="G93" s="208"/>
      <c r="H93" s="208"/>
      <c r="I93" s="208"/>
      <c r="J93" s="208"/>
      <c r="K93" s="208">
        <f>J93*E93</f>
        <v>0</v>
      </c>
      <c r="L93" s="208">
        <f>K93</f>
        <v>0</v>
      </c>
    </row>
    <row r="94" spans="1:12" ht="14.25" customHeight="1">
      <c r="A94" s="118">
        <v>11</v>
      </c>
      <c r="B94" s="301" t="s">
        <v>510</v>
      </c>
      <c r="C94" s="171" t="s">
        <v>121</v>
      </c>
      <c r="D94" s="173"/>
      <c r="E94" s="173">
        <v>20</v>
      </c>
      <c r="F94" s="169"/>
      <c r="G94" s="169"/>
      <c r="H94" s="169"/>
      <c r="I94" s="169"/>
      <c r="J94" s="169"/>
      <c r="K94" s="169"/>
      <c r="L94" s="169"/>
    </row>
    <row r="95" spans="1:12" ht="14.25" customHeight="1">
      <c r="A95" s="161"/>
      <c r="B95" s="160" t="s">
        <v>149</v>
      </c>
      <c r="C95" s="112" t="s">
        <v>0</v>
      </c>
      <c r="D95" s="110">
        <v>1</v>
      </c>
      <c r="E95" s="58">
        <f>E94*D95</f>
        <v>20</v>
      </c>
      <c r="F95" s="58"/>
      <c r="G95" s="58"/>
      <c r="H95" s="58"/>
      <c r="I95" s="58">
        <f>H95*E95</f>
        <v>0</v>
      </c>
      <c r="J95" s="58"/>
      <c r="K95" s="58"/>
      <c r="L95" s="58">
        <f>I95+G95</f>
        <v>0</v>
      </c>
    </row>
    <row r="96" spans="1:12" ht="14.25" customHeight="1">
      <c r="A96" s="161"/>
      <c r="B96" s="458" t="s">
        <v>511</v>
      </c>
      <c r="C96" s="455" t="s">
        <v>129</v>
      </c>
      <c r="D96" s="457">
        <v>0.1</v>
      </c>
      <c r="E96" s="457">
        <f>E94*D96</f>
        <v>2</v>
      </c>
      <c r="F96" s="150"/>
      <c r="G96" s="150">
        <f>F96*E96</f>
        <v>0</v>
      </c>
      <c r="H96" s="165"/>
      <c r="I96" s="150"/>
      <c r="J96" s="150"/>
      <c r="K96" s="150"/>
      <c r="L96" s="58">
        <f>G96</f>
        <v>0</v>
      </c>
    </row>
    <row r="97" spans="1:12" ht="26.25" customHeight="1">
      <c r="A97" s="127">
        <v>12</v>
      </c>
      <c r="B97" s="308" t="s">
        <v>280</v>
      </c>
      <c r="C97" s="278" t="s">
        <v>139</v>
      </c>
      <c r="D97" s="279"/>
      <c r="E97" s="279">
        <v>1</v>
      </c>
      <c r="F97" s="210"/>
      <c r="G97" s="210"/>
      <c r="H97" s="210"/>
      <c r="I97" s="210"/>
      <c r="J97" s="210"/>
      <c r="K97" s="210"/>
      <c r="L97" s="208"/>
    </row>
    <row r="98" spans="1:12" ht="14.25" customHeight="1">
      <c r="A98" s="249"/>
      <c r="B98" s="302" t="s">
        <v>149</v>
      </c>
      <c r="C98" s="112" t="s">
        <v>0</v>
      </c>
      <c r="D98" s="73">
        <v>1</v>
      </c>
      <c r="E98" s="83">
        <f>E97*D98</f>
        <v>1</v>
      </c>
      <c r="F98" s="83"/>
      <c r="G98" s="83"/>
      <c r="H98" s="83"/>
      <c r="I98" s="83">
        <f>H98*E98</f>
        <v>0</v>
      </c>
      <c r="J98" s="83"/>
      <c r="K98" s="83"/>
      <c r="L98" s="83">
        <f>K98+I98+G98</f>
        <v>0</v>
      </c>
    </row>
    <row r="99" spans="1:12" ht="14.25" customHeight="1">
      <c r="A99" s="249"/>
      <c r="B99" s="276" t="s">
        <v>279</v>
      </c>
      <c r="C99" s="275" t="s">
        <v>0</v>
      </c>
      <c r="D99" s="277">
        <v>1</v>
      </c>
      <c r="E99" s="277">
        <f>E97*D99</f>
        <v>1</v>
      </c>
      <c r="F99" s="275"/>
      <c r="G99" s="275">
        <f>F99*E99</f>
        <v>0</v>
      </c>
      <c r="H99" s="275"/>
      <c r="I99" s="275"/>
      <c r="J99" s="275"/>
      <c r="K99" s="275"/>
      <c r="L99" s="277">
        <f>G99</f>
        <v>0</v>
      </c>
    </row>
    <row r="100" spans="1:12" ht="13.5">
      <c r="A100" s="297"/>
      <c r="B100" s="97" t="s">
        <v>5</v>
      </c>
      <c r="C100" s="96"/>
      <c r="D100" s="59"/>
      <c r="E100" s="60"/>
      <c r="F100" s="61"/>
      <c r="G100" s="61">
        <f>SUM(G13:G99)</f>
        <v>0</v>
      </c>
      <c r="H100" s="61"/>
      <c r="I100" s="61"/>
      <c r="J100" s="61"/>
      <c r="K100" s="61"/>
      <c r="L100" s="57">
        <f>SUM(L14:L99)</f>
        <v>0</v>
      </c>
    </row>
    <row r="101" spans="1:12" ht="13.5">
      <c r="A101" s="94"/>
      <c r="B101" s="95" t="s">
        <v>131</v>
      </c>
      <c r="C101" s="96">
        <v>0.05</v>
      </c>
      <c r="D101" s="59"/>
      <c r="E101" s="60"/>
      <c r="F101" s="61"/>
      <c r="G101" s="61"/>
      <c r="H101" s="61"/>
      <c r="I101" s="61"/>
      <c r="J101" s="61"/>
      <c r="K101" s="61"/>
      <c r="L101" s="58">
        <f>G100*C101</f>
        <v>0</v>
      </c>
    </row>
    <row r="102" spans="1:13" ht="13.5">
      <c r="A102" s="94"/>
      <c r="B102" s="97" t="s">
        <v>5</v>
      </c>
      <c r="C102" s="96"/>
      <c r="D102" s="59"/>
      <c r="E102" s="60"/>
      <c r="F102" s="61"/>
      <c r="G102" s="61"/>
      <c r="H102" s="61"/>
      <c r="I102" s="61"/>
      <c r="J102" s="61"/>
      <c r="K102" s="61"/>
      <c r="L102" s="58">
        <f>L101+L100</f>
        <v>0</v>
      </c>
      <c r="M102" s="107"/>
    </row>
    <row r="103" spans="1:12" ht="13.5">
      <c r="A103" s="63"/>
      <c r="B103" s="98" t="s">
        <v>132</v>
      </c>
      <c r="C103" s="62">
        <v>0.1</v>
      </c>
      <c r="D103" s="59"/>
      <c r="E103" s="60"/>
      <c r="F103" s="61"/>
      <c r="G103" s="61"/>
      <c r="H103" s="61"/>
      <c r="I103" s="61"/>
      <c r="J103" s="61"/>
      <c r="K103" s="61"/>
      <c r="L103" s="58">
        <f>L102*C103</f>
        <v>0</v>
      </c>
    </row>
    <row r="104" spans="1:13" ht="13.5">
      <c r="A104" s="63"/>
      <c r="B104" s="99" t="s">
        <v>122</v>
      </c>
      <c r="C104" s="62"/>
      <c r="D104" s="59"/>
      <c r="E104" s="60"/>
      <c r="F104" s="61"/>
      <c r="G104" s="61"/>
      <c r="H104" s="61"/>
      <c r="I104" s="61"/>
      <c r="J104" s="61"/>
      <c r="K104" s="61"/>
      <c r="L104" s="58">
        <f>L103+L102</f>
        <v>0</v>
      </c>
      <c r="M104" s="107"/>
    </row>
    <row r="105" spans="1:12" ht="13.5">
      <c r="A105" s="100"/>
      <c r="B105" s="95" t="s">
        <v>133</v>
      </c>
      <c r="C105" s="96">
        <v>0.08</v>
      </c>
      <c r="D105" s="101"/>
      <c r="E105" s="102"/>
      <c r="F105" s="95"/>
      <c r="G105" s="93"/>
      <c r="H105" s="93"/>
      <c r="I105" s="93"/>
      <c r="J105" s="103"/>
      <c r="K105" s="103"/>
      <c r="L105" s="89">
        <f>L104*C105</f>
        <v>0</v>
      </c>
    </row>
    <row r="106" spans="2:12" ht="13.5">
      <c r="B106" s="97" t="s">
        <v>5</v>
      </c>
      <c r="C106" s="96"/>
      <c r="D106" s="101"/>
      <c r="E106" s="102"/>
      <c r="F106" s="95"/>
      <c r="G106" s="93"/>
      <c r="H106" s="93"/>
      <c r="I106" s="93"/>
      <c r="J106" s="103"/>
      <c r="K106" s="103"/>
      <c r="L106" s="89">
        <f>L105+L104</f>
        <v>0</v>
      </c>
    </row>
    <row r="107" spans="2:12" ht="13.5">
      <c r="B107" s="95" t="s">
        <v>120</v>
      </c>
      <c r="C107" s="96">
        <v>0.05</v>
      </c>
      <c r="D107" s="101"/>
      <c r="E107" s="102"/>
      <c r="F107" s="95"/>
      <c r="G107" s="93"/>
      <c r="H107" s="93"/>
      <c r="I107" s="93"/>
      <c r="J107" s="103"/>
      <c r="K107" s="103"/>
      <c r="L107" s="89">
        <f>L106*C107</f>
        <v>0</v>
      </c>
    </row>
    <row r="108" spans="2:12" ht="13.5">
      <c r="B108" s="97" t="s">
        <v>5</v>
      </c>
      <c r="C108" s="96"/>
      <c r="D108" s="101"/>
      <c r="E108" s="102"/>
      <c r="F108" s="95"/>
      <c r="G108" s="93"/>
      <c r="H108" s="93"/>
      <c r="I108" s="93"/>
      <c r="J108" s="103"/>
      <c r="K108" s="103"/>
      <c r="L108" s="89">
        <f>L107+L106</f>
        <v>0</v>
      </c>
    </row>
    <row r="109" spans="2:12" ht="13.5">
      <c r="B109" s="95" t="s">
        <v>134</v>
      </c>
      <c r="C109" s="96">
        <v>0.18</v>
      </c>
      <c r="D109" s="101"/>
      <c r="E109" s="102"/>
      <c r="F109" s="95"/>
      <c r="G109" s="93"/>
      <c r="H109" s="93"/>
      <c r="I109" s="93"/>
      <c r="J109" s="103"/>
      <c r="K109" s="103"/>
      <c r="L109" s="89">
        <f>L108*C109</f>
        <v>0</v>
      </c>
    </row>
    <row r="110" spans="2:12" ht="13.5">
      <c r="B110" s="97" t="s">
        <v>148</v>
      </c>
      <c r="C110" s="104"/>
      <c r="D110" s="104"/>
      <c r="E110" s="104"/>
      <c r="F110" s="104"/>
      <c r="G110" s="105"/>
      <c r="H110" s="105"/>
      <c r="I110" s="105"/>
      <c r="J110" s="105"/>
      <c r="K110" s="105"/>
      <c r="L110" s="106">
        <f>L109+L108</f>
        <v>0</v>
      </c>
    </row>
    <row r="111" ht="13.5">
      <c r="L111" s="108"/>
    </row>
    <row r="112" ht="13.5">
      <c r="L112" s="107"/>
    </row>
    <row r="113" ht="13.5">
      <c r="L113" s="107"/>
    </row>
    <row r="118" ht="13.5">
      <c r="L118" s="107"/>
    </row>
  </sheetData>
  <sheetProtection/>
  <mergeCells count="8">
    <mergeCell ref="B53:E53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21">
      <selection activeCell="K36" sqref="K36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9" ht="18" customHeight="1">
      <c r="B2" s="64" t="s">
        <v>411</v>
      </c>
      <c r="C2" s="64"/>
      <c r="D2" s="64"/>
      <c r="E2" s="303"/>
      <c r="F2" s="303"/>
      <c r="G2" s="303"/>
      <c r="H2" s="147"/>
      <c r="I2" s="66"/>
    </row>
    <row r="3" spans="2:9" ht="16.5" customHeight="1">
      <c r="B3" s="64" t="s">
        <v>313</v>
      </c>
      <c r="C3" s="64"/>
      <c r="D3" s="64"/>
      <c r="E3" s="303"/>
      <c r="F3" s="303"/>
      <c r="G3" s="303"/>
      <c r="H3" s="147"/>
      <c r="I3" s="66"/>
    </row>
    <row r="4" spans="2:9" ht="16.5" customHeight="1">
      <c r="B4" s="147"/>
      <c r="C4" s="147"/>
      <c r="D4" s="147"/>
      <c r="E4" s="147"/>
      <c r="F4" s="147"/>
      <c r="G4" s="147"/>
      <c r="H4" s="147"/>
      <c r="I4" s="66"/>
    </row>
    <row r="5" spans="2:9" ht="21" customHeight="1">
      <c r="B5" s="66"/>
      <c r="C5" s="64" t="s">
        <v>507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483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2:9" ht="15.75" customHeight="1">
      <c r="B8" s="66" t="s">
        <v>125</v>
      </c>
      <c r="C8" s="66"/>
      <c r="D8" s="66"/>
      <c r="E8" s="66"/>
      <c r="F8" s="66"/>
      <c r="G8" s="66"/>
      <c r="H8" s="66"/>
      <c r="I8" s="66"/>
    </row>
    <row r="9" spans="1:9" ht="13.5">
      <c r="A9" s="69"/>
      <c r="B9" s="69"/>
      <c r="C9" s="69"/>
      <c r="D9" s="69"/>
      <c r="E9" s="69"/>
      <c r="F9" s="69"/>
      <c r="G9" s="69"/>
      <c r="H9" s="69"/>
      <c r="I9" s="69"/>
    </row>
    <row r="10" spans="1:9" ht="42.75" customHeight="1">
      <c r="A10" s="567" t="s">
        <v>484</v>
      </c>
      <c r="B10" s="567" t="s">
        <v>486</v>
      </c>
      <c r="C10" s="567" t="s">
        <v>487</v>
      </c>
      <c r="D10" s="567" t="s">
        <v>488</v>
      </c>
      <c r="E10" s="569" t="s">
        <v>3</v>
      </c>
      <c r="F10" s="569"/>
      <c r="G10" s="570" t="s">
        <v>489</v>
      </c>
      <c r="H10" s="571"/>
      <c r="I10" s="567" t="s">
        <v>5</v>
      </c>
    </row>
    <row r="11" spans="1:9" ht="51" customHeight="1">
      <c r="A11" s="568"/>
      <c r="B11" s="568"/>
      <c r="C11" s="568"/>
      <c r="D11" s="568"/>
      <c r="E11" s="440" t="s">
        <v>490</v>
      </c>
      <c r="F11" s="440" t="s">
        <v>6</v>
      </c>
      <c r="G11" s="440" t="s">
        <v>490</v>
      </c>
      <c r="H11" s="440" t="s">
        <v>6</v>
      </c>
      <c r="I11" s="568"/>
    </row>
    <row r="12" spans="1:9" ht="15" customHeight="1">
      <c r="A12" s="441">
        <v>1</v>
      </c>
      <c r="B12" s="442" t="s">
        <v>491</v>
      </c>
      <c r="C12" s="441" t="s">
        <v>485</v>
      </c>
      <c r="D12" s="441">
        <v>1</v>
      </c>
      <c r="E12" s="443"/>
      <c r="F12" s="443">
        <f>D12*E12</f>
        <v>0</v>
      </c>
      <c r="G12" s="443"/>
      <c r="H12" s="443">
        <f>G12*D12</f>
        <v>0</v>
      </c>
      <c r="I12" s="443">
        <f>H12+F12</f>
        <v>0</v>
      </c>
    </row>
    <row r="13" spans="1:9" ht="15" customHeight="1">
      <c r="A13" s="441">
        <v>2</v>
      </c>
      <c r="B13" s="442" t="s">
        <v>492</v>
      </c>
      <c r="C13" s="441" t="s">
        <v>485</v>
      </c>
      <c r="D13" s="441">
        <v>3</v>
      </c>
      <c r="E13" s="443"/>
      <c r="F13" s="443">
        <f aca="true" t="shared" si="0" ref="F13:F25">D13*E13</f>
        <v>0</v>
      </c>
      <c r="G13" s="443"/>
      <c r="H13" s="443">
        <f>G13*D13</f>
        <v>0</v>
      </c>
      <c r="I13" s="443">
        <f>H13+F13</f>
        <v>0</v>
      </c>
    </row>
    <row r="14" spans="1:9" ht="15" customHeight="1">
      <c r="A14" s="441">
        <v>3</v>
      </c>
      <c r="B14" s="442" t="s">
        <v>493</v>
      </c>
      <c r="C14" s="441" t="s">
        <v>485</v>
      </c>
      <c r="D14" s="441">
        <v>2</v>
      </c>
      <c r="E14" s="443"/>
      <c r="F14" s="443">
        <f t="shared" si="0"/>
        <v>0</v>
      </c>
      <c r="G14" s="443"/>
      <c r="H14" s="443">
        <f>G14*D14</f>
        <v>0</v>
      </c>
      <c r="I14" s="443">
        <f>H14+F14</f>
        <v>0</v>
      </c>
    </row>
    <row r="15" spans="1:9" ht="15" customHeight="1">
      <c r="A15" s="441">
        <v>4</v>
      </c>
      <c r="B15" s="442" t="s">
        <v>494</v>
      </c>
      <c r="C15" s="441" t="s">
        <v>485</v>
      </c>
      <c r="D15" s="441">
        <v>1</v>
      </c>
      <c r="E15" s="443"/>
      <c r="F15" s="443">
        <f t="shared" si="0"/>
        <v>0</v>
      </c>
      <c r="G15" s="443"/>
      <c r="H15" s="443">
        <f aca="true" t="shared" si="1" ref="H15:H25">G15*D15</f>
        <v>0</v>
      </c>
      <c r="I15" s="443">
        <f aca="true" t="shared" si="2" ref="I15:I27">H15+F15</f>
        <v>0</v>
      </c>
    </row>
    <row r="16" spans="1:9" ht="15" customHeight="1">
      <c r="A16" s="441">
        <v>5</v>
      </c>
      <c r="B16" s="442" t="s">
        <v>495</v>
      </c>
      <c r="C16" s="441" t="s">
        <v>124</v>
      </c>
      <c r="D16" s="441">
        <v>60</v>
      </c>
      <c r="E16" s="443"/>
      <c r="F16" s="443">
        <f t="shared" si="0"/>
        <v>0</v>
      </c>
      <c r="G16" s="443"/>
      <c r="H16" s="443">
        <f t="shared" si="1"/>
        <v>0</v>
      </c>
      <c r="I16" s="443">
        <f t="shared" si="2"/>
        <v>0</v>
      </c>
    </row>
    <row r="17" spans="1:9" ht="15" customHeight="1">
      <c r="A17" s="441">
        <v>6</v>
      </c>
      <c r="B17" s="442" t="s">
        <v>496</v>
      </c>
      <c r="C17" s="441" t="s">
        <v>124</v>
      </c>
      <c r="D17" s="441">
        <v>20</v>
      </c>
      <c r="E17" s="443"/>
      <c r="F17" s="443">
        <f t="shared" si="0"/>
        <v>0</v>
      </c>
      <c r="G17" s="443"/>
      <c r="H17" s="443">
        <f t="shared" si="1"/>
        <v>0</v>
      </c>
      <c r="I17" s="443">
        <f t="shared" si="2"/>
        <v>0</v>
      </c>
    </row>
    <row r="18" spans="1:9" ht="15" customHeight="1">
      <c r="A18" s="441">
        <v>7</v>
      </c>
      <c r="B18" s="442" t="s">
        <v>497</v>
      </c>
      <c r="C18" s="441" t="s">
        <v>124</v>
      </c>
      <c r="D18" s="441">
        <v>3</v>
      </c>
      <c r="E18" s="443"/>
      <c r="F18" s="443">
        <f t="shared" si="0"/>
        <v>0</v>
      </c>
      <c r="G18" s="443"/>
      <c r="H18" s="443">
        <f t="shared" si="1"/>
        <v>0</v>
      </c>
      <c r="I18" s="443">
        <f t="shared" si="2"/>
        <v>0</v>
      </c>
    </row>
    <row r="19" spans="1:9" ht="15" customHeight="1">
      <c r="A19" s="441">
        <v>9</v>
      </c>
      <c r="B19" s="442" t="s">
        <v>498</v>
      </c>
      <c r="C19" s="441" t="s">
        <v>124</v>
      </c>
      <c r="D19" s="441">
        <v>16</v>
      </c>
      <c r="E19" s="443"/>
      <c r="F19" s="443">
        <f t="shared" si="0"/>
        <v>0</v>
      </c>
      <c r="G19" s="443"/>
      <c r="H19" s="443">
        <f t="shared" si="1"/>
        <v>0</v>
      </c>
      <c r="I19" s="443">
        <f t="shared" si="2"/>
        <v>0</v>
      </c>
    </row>
    <row r="20" spans="1:9" ht="15" customHeight="1">
      <c r="A20" s="441">
        <v>10</v>
      </c>
      <c r="B20" s="442" t="s">
        <v>499</v>
      </c>
      <c r="C20" s="441" t="s">
        <v>124</v>
      </c>
      <c r="D20" s="441">
        <v>19</v>
      </c>
      <c r="E20" s="443"/>
      <c r="F20" s="443">
        <f t="shared" si="0"/>
        <v>0</v>
      </c>
      <c r="G20" s="443"/>
      <c r="H20" s="443">
        <f t="shared" si="1"/>
        <v>0</v>
      </c>
      <c r="I20" s="443">
        <f t="shared" si="2"/>
        <v>0</v>
      </c>
    </row>
    <row r="21" spans="1:9" ht="15" customHeight="1">
      <c r="A21" s="441">
        <v>11</v>
      </c>
      <c r="B21" s="442" t="s">
        <v>500</v>
      </c>
      <c r="C21" s="441" t="s">
        <v>124</v>
      </c>
      <c r="D21" s="441">
        <v>28</v>
      </c>
      <c r="E21" s="443"/>
      <c r="F21" s="443">
        <f t="shared" si="0"/>
        <v>0</v>
      </c>
      <c r="G21" s="443"/>
      <c r="H21" s="443">
        <f t="shared" si="1"/>
        <v>0</v>
      </c>
      <c r="I21" s="443">
        <f t="shared" si="2"/>
        <v>0</v>
      </c>
    </row>
    <row r="22" spans="1:9" ht="15" customHeight="1">
      <c r="A22" s="441">
        <v>12</v>
      </c>
      <c r="B22" s="442" t="s">
        <v>502</v>
      </c>
      <c r="C22" s="441" t="s">
        <v>124</v>
      </c>
      <c r="D22" s="441">
        <v>22</v>
      </c>
      <c r="E22" s="443"/>
      <c r="F22" s="443">
        <f t="shared" si="0"/>
        <v>0</v>
      </c>
      <c r="G22" s="443"/>
      <c r="H22" s="443">
        <f t="shared" si="1"/>
        <v>0</v>
      </c>
      <c r="I22" s="443">
        <f t="shared" si="2"/>
        <v>0</v>
      </c>
    </row>
    <row r="23" spans="1:9" ht="15" customHeight="1">
      <c r="A23" s="441">
        <v>13</v>
      </c>
      <c r="B23" s="442" t="s">
        <v>501</v>
      </c>
      <c r="C23" s="441" t="s">
        <v>124</v>
      </c>
      <c r="D23" s="441">
        <v>6</v>
      </c>
      <c r="E23" s="443"/>
      <c r="F23" s="443">
        <f t="shared" si="0"/>
        <v>0</v>
      </c>
      <c r="G23" s="443"/>
      <c r="H23" s="443">
        <f t="shared" si="1"/>
        <v>0</v>
      </c>
      <c r="I23" s="443">
        <f t="shared" si="2"/>
        <v>0</v>
      </c>
    </row>
    <row r="24" spans="1:9" ht="15" customHeight="1">
      <c r="A24" s="441">
        <v>14</v>
      </c>
      <c r="B24" s="442" t="s">
        <v>503</v>
      </c>
      <c r="C24" s="441" t="s">
        <v>192</v>
      </c>
      <c r="D24" s="441">
        <v>4</v>
      </c>
      <c r="E24" s="443"/>
      <c r="F24" s="443">
        <f t="shared" si="0"/>
        <v>0</v>
      </c>
      <c r="G24" s="443"/>
      <c r="H24" s="443">
        <f t="shared" si="1"/>
        <v>0</v>
      </c>
      <c r="I24" s="443">
        <f t="shared" si="2"/>
        <v>0</v>
      </c>
    </row>
    <row r="25" spans="1:9" ht="15" customHeight="1">
      <c r="A25" s="441">
        <v>15</v>
      </c>
      <c r="B25" s="442" t="s">
        <v>504</v>
      </c>
      <c r="C25" s="441" t="s">
        <v>124</v>
      </c>
      <c r="D25" s="441">
        <v>40</v>
      </c>
      <c r="E25" s="443"/>
      <c r="F25" s="443">
        <f t="shared" si="0"/>
        <v>0</v>
      </c>
      <c r="G25" s="443"/>
      <c r="H25" s="443">
        <f t="shared" si="1"/>
        <v>0</v>
      </c>
      <c r="I25" s="443">
        <f t="shared" si="2"/>
        <v>0</v>
      </c>
    </row>
    <row r="26" spans="1:9" ht="15" customHeight="1">
      <c r="A26" s="441">
        <v>16</v>
      </c>
      <c r="B26" s="442" t="s">
        <v>365</v>
      </c>
      <c r="C26" s="444">
        <v>0.4</v>
      </c>
      <c r="D26" s="441"/>
      <c r="E26" s="443"/>
      <c r="F26" s="443">
        <f>F25*C26</f>
        <v>0</v>
      </c>
      <c r="G26" s="443"/>
      <c r="H26" s="443">
        <f>H25*C26</f>
        <v>0</v>
      </c>
      <c r="I26" s="443">
        <f t="shared" si="2"/>
        <v>0</v>
      </c>
    </row>
    <row r="27" spans="1:9" ht="15" customHeight="1">
      <c r="A27" s="441">
        <v>17</v>
      </c>
      <c r="B27" s="442" t="s">
        <v>505</v>
      </c>
      <c r="C27" s="441" t="s">
        <v>192</v>
      </c>
      <c r="D27" s="441">
        <v>1</v>
      </c>
      <c r="E27" s="443"/>
      <c r="F27" s="443">
        <f aca="true" t="shared" si="3" ref="F15:F27">D27*E27</f>
        <v>0</v>
      </c>
      <c r="G27" s="443"/>
      <c r="H27" s="443"/>
      <c r="I27" s="443">
        <f t="shared" si="2"/>
        <v>0</v>
      </c>
    </row>
    <row r="28" spans="1:9" ht="15" customHeight="1">
      <c r="A28" s="441"/>
      <c r="B28" s="451" t="s">
        <v>5</v>
      </c>
      <c r="C28" s="441"/>
      <c r="D28" s="441"/>
      <c r="E28" s="441"/>
      <c r="F28" s="446">
        <f>SUM(F12:F27)</f>
        <v>0</v>
      </c>
      <c r="G28" s="443"/>
      <c r="H28" s="446">
        <f>SUM(H12:H27)</f>
        <v>0</v>
      </c>
      <c r="I28" s="446">
        <f>SUM(I12:I27)</f>
        <v>0</v>
      </c>
    </row>
    <row r="29" spans="1:9" ht="15" customHeight="1">
      <c r="A29" s="441"/>
      <c r="B29" s="445" t="s">
        <v>469</v>
      </c>
      <c r="C29" s="447">
        <v>0.05</v>
      </c>
      <c r="D29" s="448"/>
      <c r="E29" s="448"/>
      <c r="F29" s="449"/>
      <c r="G29" s="450"/>
      <c r="H29" s="449"/>
      <c r="I29" s="450">
        <f>I28*C29</f>
        <v>0</v>
      </c>
    </row>
    <row r="30" spans="1:9" ht="15" customHeight="1">
      <c r="A30" s="441"/>
      <c r="B30" s="451" t="s">
        <v>5</v>
      </c>
      <c r="C30" s="448"/>
      <c r="D30" s="448"/>
      <c r="E30" s="448"/>
      <c r="F30" s="449"/>
      <c r="G30" s="450"/>
      <c r="H30" s="449"/>
      <c r="I30" s="450">
        <f>I28+I29</f>
        <v>0</v>
      </c>
    </row>
    <row r="31" spans="1:9" ht="15" customHeight="1">
      <c r="A31" s="442"/>
      <c r="B31" s="445" t="s">
        <v>506</v>
      </c>
      <c r="C31" s="447">
        <v>0.68</v>
      </c>
      <c r="D31" s="448"/>
      <c r="E31" s="448"/>
      <c r="F31" s="448"/>
      <c r="G31" s="450"/>
      <c r="H31" s="448"/>
      <c r="I31" s="450">
        <f>H28*C31</f>
        <v>0</v>
      </c>
    </row>
    <row r="32" spans="1:9" ht="15" customHeight="1">
      <c r="A32" s="442"/>
      <c r="B32" s="451" t="s">
        <v>5</v>
      </c>
      <c r="C32" s="445"/>
      <c r="D32" s="448"/>
      <c r="E32" s="448"/>
      <c r="F32" s="448"/>
      <c r="G32" s="450"/>
      <c r="H32" s="448"/>
      <c r="I32" s="450">
        <f>I30+I31</f>
        <v>0</v>
      </c>
    </row>
    <row r="33" spans="1:9" ht="15" customHeight="1">
      <c r="A33" s="442"/>
      <c r="B33" s="445" t="s">
        <v>226</v>
      </c>
      <c r="C33" s="447">
        <v>0.08</v>
      </c>
      <c r="D33" s="448"/>
      <c r="E33" s="448"/>
      <c r="F33" s="448"/>
      <c r="G33" s="448"/>
      <c r="H33" s="448"/>
      <c r="I33" s="450">
        <f>I32*C33</f>
        <v>0</v>
      </c>
    </row>
    <row r="34" spans="1:9" ht="15" customHeight="1">
      <c r="A34" s="442"/>
      <c r="B34" s="451" t="s">
        <v>5</v>
      </c>
      <c r="C34" s="445"/>
      <c r="D34" s="448"/>
      <c r="E34" s="448"/>
      <c r="F34" s="448"/>
      <c r="G34" s="448"/>
      <c r="H34" s="448"/>
      <c r="I34" s="450">
        <f>I32+I33</f>
        <v>0</v>
      </c>
    </row>
    <row r="35" spans="1:9" ht="15" customHeight="1">
      <c r="A35" s="442"/>
      <c r="B35" s="445" t="s">
        <v>120</v>
      </c>
      <c r="C35" s="447">
        <v>0.05</v>
      </c>
      <c r="D35" s="448"/>
      <c r="E35" s="448"/>
      <c r="F35" s="448"/>
      <c r="G35" s="448"/>
      <c r="H35" s="448"/>
      <c r="I35" s="450">
        <f>I34*C35</f>
        <v>0</v>
      </c>
    </row>
    <row r="36" spans="1:9" ht="15" customHeight="1">
      <c r="A36" s="442"/>
      <c r="B36" s="451" t="s">
        <v>5</v>
      </c>
      <c r="C36" s="445"/>
      <c r="D36" s="448"/>
      <c r="E36" s="448"/>
      <c r="F36" s="448"/>
      <c r="G36" s="448"/>
      <c r="H36" s="448"/>
      <c r="I36" s="450">
        <f>I35+I34</f>
        <v>0</v>
      </c>
    </row>
    <row r="37" spans="1:9" ht="15" customHeight="1">
      <c r="A37" s="442"/>
      <c r="B37" s="445" t="s">
        <v>134</v>
      </c>
      <c r="C37" s="447">
        <v>0.18</v>
      </c>
      <c r="D37" s="448"/>
      <c r="E37" s="448"/>
      <c r="F37" s="448"/>
      <c r="G37" s="448"/>
      <c r="H37" s="448"/>
      <c r="I37" s="450">
        <f>I36*C37</f>
        <v>0</v>
      </c>
    </row>
    <row r="38" spans="1:9" ht="15" customHeight="1">
      <c r="A38" s="442"/>
      <c r="B38" s="451" t="s">
        <v>148</v>
      </c>
      <c r="C38" s="445"/>
      <c r="D38" s="448"/>
      <c r="E38" s="448"/>
      <c r="F38" s="448"/>
      <c r="G38" s="448"/>
      <c r="H38" s="448"/>
      <c r="I38" s="449">
        <f>I34+I37</f>
        <v>0</v>
      </c>
    </row>
  </sheetData>
  <sheetProtection/>
  <mergeCells count="7">
    <mergeCell ref="I10:I11"/>
    <mergeCell ref="B10:B11"/>
    <mergeCell ref="C10:C11"/>
    <mergeCell ref="D10:D11"/>
    <mergeCell ref="E10:F10"/>
    <mergeCell ref="A10:A11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Windows User</cp:lastModifiedBy>
  <cp:lastPrinted>2019-05-31T06:46:10Z</cp:lastPrinted>
  <dcterms:created xsi:type="dcterms:W3CDTF">2004-05-18T18:44:03Z</dcterms:created>
  <dcterms:modified xsi:type="dcterms:W3CDTF">2021-10-17T09:54:54Z</dcterms:modified>
  <cp:category/>
  <cp:version/>
  <cp:contentType/>
  <cp:contentStatus/>
</cp:coreProperties>
</file>